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1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hali\Desktop\"/>
    </mc:Choice>
  </mc:AlternateContent>
  <xr:revisionPtr revIDLastSave="0" documentId="13_ncr:1_{886AC258-DD2E-4DB4-96DC-0813A095D528}" xr6:coauthVersionLast="47" xr6:coauthVersionMax="47" xr10:uidLastSave="{00000000-0000-0000-0000-000000000000}"/>
  <bookViews>
    <workbookView xWindow="-120" yWindow="-120" windowWidth="38640" windowHeight="15720" tabRatio="432" xr2:uid="{00000000-000D-0000-FFFF-FFFF00000000}"/>
  </bookViews>
  <sheets>
    <sheet name="Ficha" sheetId="1" r:id="rId1"/>
    <sheet name="Pericias e Magias" sheetId="4" r:id="rId2"/>
    <sheet name="Pagina de Calculo" sheetId="3" state="hidden" r:id="rId3"/>
  </sheets>
  <definedNames>
    <definedName name="_Hlk35432306" localSheetId="0">Ficha!#REF!</definedName>
    <definedName name="_Hlk35432352" localSheetId="0">Ficha!#REF!</definedName>
    <definedName name="_xlnm.Print_Area" localSheetId="0">Ficha!$A$1:$G$40,Ficha!$I$1:$N$40,Ficha!$P$1:$U$40</definedName>
    <definedName name="_xlnm.Print_Area" localSheetId="2">'Pagina de Calculo'!$Y$8:$AC$18</definedName>
    <definedName name="Area_de_impressao1">Ficha!$A$1:$G$40</definedName>
    <definedName name="Area_de_impressao2">Ficha!$I$1:$N$40</definedName>
    <definedName name="Area_de_impressao3">Ficha!$P$1:$U$40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L4" i="3" l="1"/>
  <c r="L5" i="3"/>
  <c r="L6" i="3"/>
  <c r="L7" i="3"/>
  <c r="L8" i="3"/>
  <c r="L9" i="3"/>
  <c r="L10" i="3"/>
  <c r="L11" i="3"/>
  <c r="L12" i="3"/>
  <c r="L13" i="3"/>
  <c r="L14" i="3"/>
  <c r="L15" i="3"/>
  <c r="L16" i="3"/>
  <c r="L17" i="3"/>
  <c r="L18" i="3"/>
  <c r="L19" i="3"/>
  <c r="L20" i="3"/>
  <c r="L21" i="3"/>
  <c r="L22" i="3"/>
  <c r="L23" i="3"/>
  <c r="L24" i="3"/>
  <c r="L25" i="3"/>
  <c r="L26" i="3"/>
  <c r="L27" i="3"/>
  <c r="L28" i="3"/>
  <c r="L3" i="3"/>
  <c r="B25" i="3"/>
  <c r="B26" i="3"/>
  <c r="B27" i="3"/>
  <c r="B28" i="3"/>
  <c r="B29" i="3"/>
  <c r="B30" i="3"/>
  <c r="B31" i="3"/>
  <c r="B32" i="3"/>
  <c r="B24" i="3"/>
  <c r="C24" i="3" s="1"/>
  <c r="E25" i="3"/>
  <c r="E26" i="3"/>
  <c r="E27" i="3"/>
  <c r="E28" i="3"/>
  <c r="E29" i="3"/>
  <c r="E30" i="3"/>
  <c r="E31" i="3"/>
  <c r="E32" i="3"/>
  <c r="E24" i="3"/>
  <c r="O35" i="3"/>
  <c r="O36" i="3"/>
  <c r="O37" i="3"/>
  <c r="O38" i="3"/>
  <c r="O39" i="3"/>
  <c r="O40" i="3"/>
  <c r="O41" i="3"/>
  <c r="O42" i="3"/>
  <c r="O43" i="3"/>
  <c r="O44" i="3"/>
  <c r="O45" i="3"/>
  <c r="O46" i="3"/>
  <c r="O47" i="3"/>
  <c r="O48" i="3"/>
  <c r="O49" i="3"/>
  <c r="O50" i="3"/>
  <c r="O51" i="3"/>
  <c r="O52" i="3"/>
  <c r="O53" i="3"/>
  <c r="O54" i="3"/>
  <c r="O55" i="3"/>
  <c r="O56" i="3"/>
  <c r="O57" i="3"/>
  <c r="O58" i="3"/>
  <c r="O59" i="3"/>
  <c r="O34" i="3"/>
  <c r="O4" i="3"/>
  <c r="O5" i="3"/>
  <c r="O6" i="3"/>
  <c r="O7" i="3"/>
  <c r="O8" i="3"/>
  <c r="O9" i="3"/>
  <c r="O10" i="3"/>
  <c r="O11" i="3"/>
  <c r="O12" i="3"/>
  <c r="O13" i="3"/>
  <c r="O14" i="3"/>
  <c r="O15" i="3"/>
  <c r="O16" i="3"/>
  <c r="O17" i="3"/>
  <c r="O18" i="3"/>
  <c r="O19" i="3"/>
  <c r="O20" i="3"/>
  <c r="O21" i="3"/>
  <c r="O22" i="3"/>
  <c r="O23" i="3"/>
  <c r="O24" i="3"/>
  <c r="O25" i="3"/>
  <c r="O26" i="3"/>
  <c r="O27" i="3"/>
  <c r="O28" i="3"/>
  <c r="O3" i="3"/>
  <c r="E10" i="1"/>
  <c r="K3" i="3" l="1"/>
  <c r="K4" i="3"/>
  <c r="K5" i="3"/>
  <c r="K6" i="3"/>
  <c r="K7" i="3"/>
  <c r="K8" i="3"/>
  <c r="K9" i="3"/>
  <c r="K10" i="3"/>
  <c r="E20" i="3"/>
  <c r="E16" i="1" s="1"/>
  <c r="E19" i="3"/>
  <c r="E9" i="1" s="1"/>
  <c r="E21" i="3"/>
  <c r="E11" i="1" s="1"/>
  <c r="G3" i="4"/>
  <c r="L35" i="3"/>
  <c r="L36" i="3"/>
  <c r="L37" i="3"/>
  <c r="L38" i="3"/>
  <c r="L39" i="3"/>
  <c r="L40" i="3"/>
  <c r="L41" i="3"/>
  <c r="L42" i="3"/>
  <c r="L43" i="3"/>
  <c r="L44" i="3"/>
  <c r="L45" i="3"/>
  <c r="L46" i="3"/>
  <c r="L47" i="3"/>
  <c r="L48" i="3"/>
  <c r="L49" i="3"/>
  <c r="L50" i="3"/>
  <c r="L51" i="3"/>
  <c r="L52" i="3"/>
  <c r="L53" i="3"/>
  <c r="L54" i="3"/>
  <c r="L55" i="3"/>
  <c r="L56" i="3"/>
  <c r="L57" i="3"/>
  <c r="L58" i="3"/>
  <c r="L59" i="3"/>
  <c r="K35" i="3"/>
  <c r="K36" i="3"/>
  <c r="K37" i="3"/>
  <c r="K38" i="3"/>
  <c r="K39" i="3"/>
  <c r="K40" i="3"/>
  <c r="K41" i="3"/>
  <c r="K42" i="3"/>
  <c r="K43" i="3"/>
  <c r="K44" i="3"/>
  <c r="K45" i="3"/>
  <c r="K46" i="3"/>
  <c r="K47" i="3"/>
  <c r="K48" i="3"/>
  <c r="K49" i="3"/>
  <c r="K50" i="3"/>
  <c r="K51" i="3"/>
  <c r="K52" i="3"/>
  <c r="K53" i="3"/>
  <c r="K54" i="3"/>
  <c r="K55" i="3"/>
  <c r="K56" i="3"/>
  <c r="K57" i="3"/>
  <c r="K58" i="3"/>
  <c r="K59" i="3"/>
  <c r="L34" i="3"/>
  <c r="K34" i="3"/>
  <c r="K11" i="3"/>
  <c r="K12" i="3"/>
  <c r="K13" i="3"/>
  <c r="K14" i="3"/>
  <c r="K15" i="3"/>
  <c r="K16" i="3"/>
  <c r="K17" i="3"/>
  <c r="K18" i="3"/>
  <c r="K19" i="3"/>
  <c r="K20" i="3"/>
  <c r="K21" i="3"/>
  <c r="K22" i="3"/>
  <c r="K23" i="3"/>
  <c r="K24" i="3"/>
  <c r="K25" i="3"/>
  <c r="K26" i="3"/>
  <c r="K27" i="3"/>
  <c r="K28" i="3"/>
  <c r="G4" i="3"/>
  <c r="G5" i="3"/>
  <c r="G6" i="3"/>
  <c r="G7" i="3"/>
  <c r="G8" i="3"/>
  <c r="G9" i="3"/>
  <c r="G10" i="3"/>
  <c r="G11" i="3"/>
  <c r="G12" i="3"/>
  <c r="G13" i="3"/>
  <c r="G14" i="3"/>
  <c r="F4" i="3"/>
  <c r="F5" i="3"/>
  <c r="F6" i="3"/>
  <c r="F7" i="3"/>
  <c r="F8" i="3"/>
  <c r="F9" i="3"/>
  <c r="F10" i="3"/>
  <c r="F11" i="3"/>
  <c r="F12" i="3"/>
  <c r="F13" i="3"/>
  <c r="F14" i="3"/>
  <c r="G3" i="3"/>
  <c r="F3" i="3"/>
  <c r="E4" i="3"/>
  <c r="E5" i="3"/>
  <c r="E6" i="3"/>
  <c r="E7" i="3"/>
  <c r="E8" i="3"/>
  <c r="E9" i="3"/>
  <c r="E10" i="3"/>
  <c r="E11" i="3"/>
  <c r="E12" i="3"/>
  <c r="E13" i="3"/>
  <c r="E14" i="3"/>
  <c r="E3" i="3"/>
  <c r="D4" i="3"/>
  <c r="D5" i="3"/>
  <c r="D6" i="3"/>
  <c r="D7" i="3"/>
  <c r="D8" i="3"/>
  <c r="D9" i="3"/>
  <c r="D10" i="3"/>
  <c r="D11" i="3"/>
  <c r="D12" i="3"/>
  <c r="D13" i="3"/>
  <c r="D14" i="3"/>
  <c r="D3" i="3"/>
  <c r="S35" i="3"/>
  <c r="S36" i="3"/>
  <c r="S37" i="3"/>
  <c r="S38" i="3"/>
  <c r="S39" i="3"/>
  <c r="S40" i="3"/>
  <c r="S41" i="3"/>
  <c r="S42" i="3"/>
  <c r="S43" i="3"/>
  <c r="S44" i="3"/>
  <c r="S45" i="3"/>
  <c r="S46" i="3"/>
  <c r="S47" i="3"/>
  <c r="S48" i="3"/>
  <c r="S49" i="3"/>
  <c r="S50" i="3"/>
  <c r="S51" i="3"/>
  <c r="S52" i="3"/>
  <c r="S53" i="3"/>
  <c r="S54" i="3"/>
  <c r="S55" i="3"/>
  <c r="S56" i="3"/>
  <c r="S57" i="3"/>
  <c r="S58" i="3"/>
  <c r="S59" i="3"/>
  <c r="S34" i="3"/>
  <c r="R4" i="3"/>
  <c r="S4" i="3"/>
  <c r="R5" i="3"/>
  <c r="S5" i="3"/>
  <c r="R6" i="3"/>
  <c r="S6" i="3"/>
  <c r="R7" i="3"/>
  <c r="S7" i="3"/>
  <c r="R8" i="3"/>
  <c r="S8" i="3"/>
  <c r="R9" i="3"/>
  <c r="S9" i="3"/>
  <c r="R10" i="3"/>
  <c r="S10" i="3"/>
  <c r="R11" i="3"/>
  <c r="S11" i="3"/>
  <c r="R12" i="3"/>
  <c r="S12" i="3"/>
  <c r="R13" i="3"/>
  <c r="S13" i="3"/>
  <c r="R14" i="3"/>
  <c r="S14" i="3"/>
  <c r="R15" i="3"/>
  <c r="S15" i="3"/>
  <c r="R16" i="3"/>
  <c r="S16" i="3"/>
  <c r="R17" i="3"/>
  <c r="S17" i="3"/>
  <c r="R18" i="3"/>
  <c r="S18" i="3"/>
  <c r="R19" i="3"/>
  <c r="S19" i="3"/>
  <c r="R20" i="3"/>
  <c r="S20" i="3"/>
  <c r="R21" i="3"/>
  <c r="S21" i="3"/>
  <c r="R22" i="3"/>
  <c r="S22" i="3"/>
  <c r="R23" i="3"/>
  <c r="S23" i="3"/>
  <c r="R24" i="3"/>
  <c r="S24" i="3"/>
  <c r="R25" i="3"/>
  <c r="S25" i="3"/>
  <c r="R26" i="3"/>
  <c r="S26" i="3"/>
  <c r="R27" i="3"/>
  <c r="S27" i="3"/>
  <c r="R28" i="3"/>
  <c r="S28" i="3"/>
  <c r="S3" i="3"/>
  <c r="R3" i="3"/>
  <c r="J4" i="3"/>
  <c r="J5" i="3"/>
  <c r="J6" i="3"/>
  <c r="J7" i="3"/>
  <c r="J8" i="3"/>
  <c r="J9" i="3"/>
  <c r="J10" i="3"/>
  <c r="J11" i="3"/>
  <c r="J12" i="3"/>
  <c r="J13" i="3"/>
  <c r="J14" i="3"/>
  <c r="J15" i="3"/>
  <c r="J16" i="3"/>
  <c r="J17" i="3"/>
  <c r="J18" i="3"/>
  <c r="J19" i="3"/>
  <c r="J20" i="3"/>
  <c r="J21" i="3"/>
  <c r="J22" i="3"/>
  <c r="J23" i="3"/>
  <c r="J24" i="3"/>
  <c r="J25" i="3"/>
  <c r="J26" i="3"/>
  <c r="J27" i="3"/>
  <c r="J28" i="3"/>
  <c r="J3" i="3"/>
  <c r="L4" i="4"/>
  <c r="L5" i="4"/>
  <c r="L6" i="4"/>
  <c r="L7" i="4"/>
  <c r="L8" i="4"/>
  <c r="L9" i="4"/>
  <c r="L10" i="4"/>
  <c r="L11" i="4"/>
  <c r="L3" i="4"/>
  <c r="G4" i="4"/>
  <c r="G5" i="4"/>
  <c r="G6" i="4"/>
  <c r="G7" i="4"/>
  <c r="G8" i="4"/>
  <c r="G9" i="4"/>
  <c r="G10" i="4"/>
  <c r="G11" i="4"/>
  <c r="G12" i="4"/>
  <c r="G13" i="4"/>
  <c r="G14" i="4"/>
  <c r="G15" i="4"/>
  <c r="G16" i="4"/>
  <c r="G17" i="4"/>
  <c r="G18" i="4"/>
  <c r="G19" i="4"/>
  <c r="G20" i="4"/>
  <c r="G21" i="4"/>
  <c r="G22" i="4"/>
  <c r="G23" i="4"/>
  <c r="G24" i="4"/>
  <c r="G25" i="4"/>
  <c r="G26" i="4"/>
  <c r="G27" i="4"/>
  <c r="G28" i="4"/>
  <c r="B4" i="4"/>
  <c r="B5" i="4"/>
  <c r="B6" i="4"/>
  <c r="B7" i="4"/>
  <c r="B8" i="4"/>
  <c r="B9" i="4"/>
  <c r="B10" i="4"/>
  <c r="B11" i="4"/>
  <c r="B12" i="4"/>
  <c r="B13" i="4"/>
  <c r="B14" i="4"/>
  <c r="B15" i="4"/>
  <c r="B16" i="4"/>
  <c r="B17" i="4"/>
  <c r="B18" i="4"/>
  <c r="B19" i="4"/>
  <c r="B20" i="4"/>
  <c r="B21" i="4"/>
  <c r="B22" i="4"/>
  <c r="B23" i="4"/>
  <c r="B24" i="4"/>
  <c r="B25" i="4"/>
  <c r="B26" i="4"/>
  <c r="B27" i="4"/>
  <c r="B28" i="4"/>
  <c r="B3" i="4"/>
  <c r="D25" i="3"/>
  <c r="D26" i="3"/>
  <c r="D27" i="3"/>
  <c r="D28" i="3"/>
  <c r="D29" i="3"/>
  <c r="D30" i="3"/>
  <c r="D31" i="3"/>
  <c r="D32" i="3"/>
  <c r="A25" i="3"/>
  <c r="A26" i="3"/>
  <c r="A27" i="3"/>
  <c r="A28" i="3"/>
  <c r="A29" i="3"/>
  <c r="A30" i="3"/>
  <c r="A31" i="3"/>
  <c r="A32" i="3"/>
  <c r="D24" i="3"/>
  <c r="A24" i="3"/>
  <c r="R35" i="3"/>
  <c r="R36" i="3"/>
  <c r="R37" i="3"/>
  <c r="R38" i="3"/>
  <c r="R39" i="3"/>
  <c r="R40" i="3"/>
  <c r="R41" i="3"/>
  <c r="R42" i="3"/>
  <c r="R43" i="3"/>
  <c r="R44" i="3"/>
  <c r="R45" i="3"/>
  <c r="R46" i="3"/>
  <c r="R47" i="3"/>
  <c r="R48" i="3"/>
  <c r="R49" i="3"/>
  <c r="R50" i="3"/>
  <c r="R51" i="3"/>
  <c r="R52" i="3"/>
  <c r="R53" i="3"/>
  <c r="R54" i="3"/>
  <c r="R55" i="3"/>
  <c r="R56" i="3"/>
  <c r="R57" i="3"/>
  <c r="R58" i="3"/>
  <c r="R59" i="3"/>
  <c r="R34" i="3"/>
  <c r="N35" i="3"/>
  <c r="N36" i="3"/>
  <c r="N37" i="3"/>
  <c r="N38" i="3"/>
  <c r="N39" i="3"/>
  <c r="N40" i="3"/>
  <c r="N41" i="3"/>
  <c r="N42" i="3"/>
  <c r="N43" i="3"/>
  <c r="N44" i="3"/>
  <c r="N45" i="3"/>
  <c r="N46" i="3"/>
  <c r="N47" i="3"/>
  <c r="N48" i="3"/>
  <c r="N49" i="3"/>
  <c r="N50" i="3"/>
  <c r="N51" i="3"/>
  <c r="N52" i="3"/>
  <c r="N53" i="3"/>
  <c r="N54" i="3"/>
  <c r="N55" i="3"/>
  <c r="N56" i="3"/>
  <c r="N57" i="3"/>
  <c r="N58" i="3"/>
  <c r="N59" i="3"/>
  <c r="N34" i="3"/>
  <c r="J56" i="3"/>
  <c r="P56" i="3" s="1"/>
  <c r="Q24" i="1" s="1"/>
  <c r="J57" i="3"/>
  <c r="Q57" i="3" s="1"/>
  <c r="J58" i="3"/>
  <c r="J59" i="3"/>
  <c r="Q59" i="3" s="1"/>
  <c r="J35" i="3"/>
  <c r="J36" i="3"/>
  <c r="J37" i="3"/>
  <c r="J38" i="3"/>
  <c r="J39" i="3"/>
  <c r="J40" i="3"/>
  <c r="J41" i="3"/>
  <c r="J42" i="3"/>
  <c r="J43" i="3"/>
  <c r="J44" i="3"/>
  <c r="J45" i="3"/>
  <c r="J46" i="3"/>
  <c r="J47" i="3"/>
  <c r="J48" i="3"/>
  <c r="J49" i="3"/>
  <c r="J50" i="3"/>
  <c r="J51" i="3"/>
  <c r="J52" i="3"/>
  <c r="J53" i="3"/>
  <c r="P53" i="3" s="1"/>
  <c r="Q21" i="1" s="1"/>
  <c r="J54" i="3"/>
  <c r="P54" i="3" s="1"/>
  <c r="Q22" i="1" s="1"/>
  <c r="J55" i="3"/>
  <c r="P55" i="3" s="1"/>
  <c r="Q23" i="1" s="1"/>
  <c r="J34" i="3"/>
  <c r="H4" i="3"/>
  <c r="I4" i="3"/>
  <c r="H5" i="3"/>
  <c r="I5" i="3"/>
  <c r="H6" i="3"/>
  <c r="I6" i="3"/>
  <c r="H7" i="3"/>
  <c r="I7" i="3"/>
  <c r="H8" i="3"/>
  <c r="I8" i="3"/>
  <c r="H9" i="3"/>
  <c r="I9" i="3"/>
  <c r="H10" i="3"/>
  <c r="I10" i="3"/>
  <c r="H11" i="3"/>
  <c r="I11" i="3"/>
  <c r="H12" i="3"/>
  <c r="I12" i="3"/>
  <c r="H13" i="3"/>
  <c r="I13" i="3"/>
  <c r="H14" i="3"/>
  <c r="I14" i="3"/>
  <c r="H15" i="3"/>
  <c r="I15" i="3"/>
  <c r="H16" i="3"/>
  <c r="I16" i="3"/>
  <c r="H17" i="3"/>
  <c r="I17" i="3"/>
  <c r="H18" i="3"/>
  <c r="I18" i="3"/>
  <c r="H19" i="3"/>
  <c r="I19" i="3"/>
  <c r="I3" i="3"/>
  <c r="H3" i="3"/>
  <c r="N4" i="3"/>
  <c r="N5" i="3"/>
  <c r="N6" i="3"/>
  <c r="N7" i="3"/>
  <c r="N8" i="3"/>
  <c r="N9" i="3"/>
  <c r="N10" i="3"/>
  <c r="N11" i="3"/>
  <c r="N12" i="3"/>
  <c r="N13" i="3"/>
  <c r="N14" i="3"/>
  <c r="N15" i="3"/>
  <c r="N16" i="3"/>
  <c r="N17" i="3"/>
  <c r="N18" i="3"/>
  <c r="N19" i="3"/>
  <c r="N20" i="3"/>
  <c r="N21" i="3"/>
  <c r="N22" i="3"/>
  <c r="N23" i="3"/>
  <c r="N24" i="3"/>
  <c r="N25" i="3"/>
  <c r="N26" i="3"/>
  <c r="N27" i="3"/>
  <c r="N28" i="3"/>
  <c r="N3" i="3"/>
  <c r="P51" i="3" l="1"/>
  <c r="Q19" i="1" s="1"/>
  <c r="P58" i="3"/>
  <c r="Q26" i="1" s="1"/>
  <c r="P52" i="3"/>
  <c r="Q20" i="1" s="1"/>
  <c r="N60" i="3"/>
  <c r="D33" i="3"/>
  <c r="S60" i="3"/>
  <c r="Q51" i="3"/>
  <c r="Q58" i="3"/>
  <c r="Q54" i="3"/>
  <c r="Q53" i="3"/>
  <c r="Q52" i="3"/>
  <c r="P57" i="3"/>
  <c r="Q25" i="1" s="1"/>
  <c r="Q56" i="3"/>
  <c r="Q55" i="3"/>
  <c r="P59" i="3"/>
  <c r="Q27" i="1" s="1"/>
  <c r="Q40" i="3"/>
  <c r="Q41" i="3"/>
  <c r="P43" i="3"/>
  <c r="Q11" i="1" s="1"/>
  <c r="P44" i="3"/>
  <c r="Q12" i="1" s="1"/>
  <c r="Q45" i="3"/>
  <c r="Q46" i="3"/>
  <c r="Q47" i="3"/>
  <c r="Q48" i="3"/>
  <c r="P49" i="3"/>
  <c r="Q17" i="1" s="1"/>
  <c r="P50" i="3"/>
  <c r="Q18" i="1" s="1"/>
  <c r="B3" i="3"/>
  <c r="E15" i="1"/>
  <c r="I20" i="3" l="1"/>
  <c r="E15" i="3"/>
  <c r="Q36" i="3"/>
  <c r="G15" i="3"/>
  <c r="Q42" i="3"/>
  <c r="Q49" i="3"/>
  <c r="Q50" i="3"/>
  <c r="Q44" i="3"/>
  <c r="Q43" i="3"/>
  <c r="P46" i="3"/>
  <c r="Q14" i="1" s="1"/>
  <c r="P47" i="3"/>
  <c r="Q15" i="1" s="1"/>
  <c r="P45" i="3"/>
  <c r="Q13" i="1" s="1"/>
  <c r="N29" i="3"/>
  <c r="P48" i="3"/>
  <c r="Q16" i="1" s="1"/>
  <c r="C11" i="3"/>
  <c r="G17" i="1" s="1"/>
  <c r="B11" i="3"/>
  <c r="A11" i="3"/>
  <c r="C10" i="3"/>
  <c r="G16" i="1" s="1"/>
  <c r="B10" i="3"/>
  <c r="A10" i="3"/>
  <c r="Q12" i="3" s="1"/>
  <c r="C9" i="3"/>
  <c r="G15" i="1" s="1"/>
  <c r="B9" i="3"/>
  <c r="A9" i="3"/>
  <c r="C8" i="3"/>
  <c r="G14" i="1" s="1"/>
  <c r="B8" i="3"/>
  <c r="A8" i="3"/>
  <c r="C7" i="3"/>
  <c r="G13" i="1" s="1"/>
  <c r="B7" i="3"/>
  <c r="A7" i="3"/>
  <c r="C6" i="3"/>
  <c r="G12" i="1" s="1"/>
  <c r="B6" i="3"/>
  <c r="A6" i="3"/>
  <c r="C5" i="3"/>
  <c r="G11" i="1" s="1"/>
  <c r="B5" i="3"/>
  <c r="A5" i="3"/>
  <c r="C4" i="3"/>
  <c r="G10" i="1" s="1"/>
  <c r="B4" i="3"/>
  <c r="A4" i="3"/>
  <c r="C3" i="3"/>
  <c r="G9" i="1" s="1"/>
  <c r="A3" i="3"/>
  <c r="E12" i="1"/>
  <c r="C29" i="3" l="1"/>
  <c r="F29" i="3" s="1"/>
  <c r="J24" i="1" s="1"/>
  <c r="C30" i="3"/>
  <c r="F30" i="3" s="1"/>
  <c r="J25" i="1" s="1"/>
  <c r="C26" i="3"/>
  <c r="F26" i="3" s="1"/>
  <c r="J21" i="1" s="1"/>
  <c r="C31" i="3"/>
  <c r="F31" i="3" s="1"/>
  <c r="J26" i="1" s="1"/>
  <c r="C32" i="3"/>
  <c r="F32" i="3" s="1"/>
  <c r="J27" i="1" s="1"/>
  <c r="C27" i="3"/>
  <c r="F27" i="3" s="1"/>
  <c r="J22" i="1" s="1"/>
  <c r="C25" i="3"/>
  <c r="F25" i="3" s="1"/>
  <c r="J20" i="1" s="1"/>
  <c r="F24" i="3"/>
  <c r="J19" i="1" s="1"/>
  <c r="C28" i="3"/>
  <c r="F28" i="3" s="1"/>
  <c r="J23" i="1" s="1"/>
  <c r="M56" i="3"/>
  <c r="M57" i="3"/>
  <c r="M55" i="3"/>
  <c r="M58" i="3"/>
  <c r="M59" i="3"/>
  <c r="M49" i="3"/>
  <c r="M50" i="3"/>
  <c r="M51" i="3"/>
  <c r="M54" i="3"/>
  <c r="M52" i="3"/>
  <c r="M53" i="3"/>
  <c r="Q39" i="3"/>
  <c r="Q34" i="3"/>
  <c r="Q35" i="3"/>
  <c r="M44" i="3"/>
  <c r="M47" i="3"/>
  <c r="M43" i="3"/>
  <c r="M45" i="3"/>
  <c r="M46" i="3"/>
  <c r="M35" i="3"/>
  <c r="P35" i="3" s="1"/>
  <c r="Q3" i="1" s="1"/>
  <c r="M36" i="3"/>
  <c r="P36" i="3" s="1"/>
  <c r="Q4" i="1" s="1"/>
  <c r="M48" i="3"/>
  <c r="M40" i="3"/>
  <c r="M42" i="3"/>
  <c r="M37" i="3"/>
  <c r="P37" i="3" s="1"/>
  <c r="Q5" i="1" s="1"/>
  <c r="M38" i="3"/>
  <c r="P38" i="3" s="1"/>
  <c r="Q6" i="1" s="1"/>
  <c r="M39" i="3"/>
  <c r="P39" i="3" s="1"/>
  <c r="Q7" i="1" s="1"/>
  <c r="M41" i="3"/>
  <c r="Q37" i="3"/>
  <c r="Q38" i="3"/>
  <c r="Q19" i="3"/>
  <c r="Q28" i="3"/>
  <c r="Q15" i="3"/>
  <c r="Q25" i="3"/>
  <c r="Q5" i="3"/>
  <c r="Q8" i="3"/>
  <c r="Q11" i="3"/>
  <c r="Q18" i="3"/>
  <c r="Q17" i="3"/>
  <c r="Q20" i="3"/>
  <c r="Q23" i="3"/>
  <c r="Q6" i="3"/>
  <c r="Q7" i="3"/>
  <c r="Q10" i="3"/>
  <c r="M19" i="3"/>
  <c r="P19" i="3" s="1"/>
  <c r="B35" i="1" s="1"/>
  <c r="M22" i="3"/>
  <c r="P22" i="3" s="1"/>
  <c r="B38" i="1" s="1"/>
  <c r="M24" i="3"/>
  <c r="P24" i="3" s="1"/>
  <c r="B40" i="1" s="1"/>
  <c r="M25" i="3"/>
  <c r="P25" i="3" s="1"/>
  <c r="M8" i="3"/>
  <c r="P8" i="3" s="1"/>
  <c r="B24" i="1" s="1"/>
  <c r="M11" i="3"/>
  <c r="P11" i="3" s="1"/>
  <c r="B27" i="1" s="1"/>
  <c r="M28" i="3"/>
  <c r="P28" i="3" s="1"/>
  <c r="M4" i="3"/>
  <c r="P4" i="3" s="1"/>
  <c r="B20" i="1" s="1"/>
  <c r="M27" i="3"/>
  <c r="P27" i="3" s="1"/>
  <c r="M13" i="3"/>
  <c r="P13" i="3" s="1"/>
  <c r="B29" i="1" s="1"/>
  <c r="M5" i="3"/>
  <c r="P5" i="3" s="1"/>
  <c r="B21" i="1" s="1"/>
  <c r="M14" i="3"/>
  <c r="P14" i="3" s="1"/>
  <c r="B30" i="1" s="1"/>
  <c r="M20" i="3"/>
  <c r="P20" i="3" s="1"/>
  <c r="B36" i="1" s="1"/>
  <c r="M17" i="3"/>
  <c r="P17" i="3" s="1"/>
  <c r="B33" i="1" s="1"/>
  <c r="M23" i="3"/>
  <c r="P23" i="3" s="1"/>
  <c r="B39" i="1" s="1"/>
  <c r="M15" i="3"/>
  <c r="P15" i="3" s="1"/>
  <c r="B31" i="1" s="1"/>
  <c r="M26" i="3"/>
  <c r="P26" i="3" s="1"/>
  <c r="M12" i="3"/>
  <c r="P12" i="3" s="1"/>
  <c r="B28" i="1" s="1"/>
  <c r="M6" i="3"/>
  <c r="P6" i="3" s="1"/>
  <c r="B22" i="1" s="1"/>
  <c r="M9" i="3"/>
  <c r="P9" i="3" s="1"/>
  <c r="B25" i="1" s="1"/>
  <c r="M18" i="3"/>
  <c r="P18" i="3" s="1"/>
  <c r="B34" i="1" s="1"/>
  <c r="M21" i="3"/>
  <c r="P21" i="3" s="1"/>
  <c r="B37" i="1" s="1"/>
  <c r="M10" i="3"/>
  <c r="P10" i="3" s="1"/>
  <c r="B26" i="1" s="1"/>
  <c r="M7" i="3"/>
  <c r="P7" i="3" s="1"/>
  <c r="B23" i="1" s="1"/>
  <c r="M16" i="3"/>
  <c r="P16" i="3" s="1"/>
  <c r="B32" i="1" s="1"/>
  <c r="Q21" i="3"/>
  <c r="Q13" i="3"/>
  <c r="Q4" i="3"/>
  <c r="Q16" i="3"/>
  <c r="Q9" i="3"/>
  <c r="Q24" i="3"/>
  <c r="Q14" i="3"/>
  <c r="Q22" i="3"/>
  <c r="Q26" i="3"/>
  <c r="Q27" i="3"/>
  <c r="Q3" i="3"/>
  <c r="P41" i="3"/>
  <c r="Q9" i="1" s="1"/>
  <c r="P40" i="3"/>
  <c r="Q8" i="1" s="1"/>
  <c r="P42" i="3"/>
  <c r="Q10" i="1" s="1"/>
  <c r="M34" i="3"/>
  <c r="P34" i="3" s="1"/>
  <c r="Q2" i="1" s="1"/>
  <c r="S29" i="3"/>
  <c r="M3" i="3"/>
  <c r="P3" i="3" s="1"/>
  <c r="B19" i="1" s="1"/>
  <c r="C12" i="3"/>
  <c r="Q60" i="3" l="1"/>
  <c r="Q29" i="3"/>
  <c r="U3" i="3" l="1"/>
  <c r="E17" i="1" s="1"/>
</calcChain>
</file>

<file path=xl/sharedStrings.xml><?xml version="1.0" encoding="utf-8"?>
<sst xmlns="http://schemas.openxmlformats.org/spreadsheetml/2006/main" count="168" uniqueCount="58">
  <si>
    <t>ATRIBUTOS</t>
  </si>
  <si>
    <t xml:space="preserve">Vitalidade                 </t>
  </si>
  <si>
    <t xml:space="preserve">Destreza                   </t>
  </si>
  <si>
    <t xml:space="preserve">Esquiva               </t>
  </si>
  <si>
    <t xml:space="preserve">Força                            </t>
  </si>
  <si>
    <t xml:space="preserve">Inteligência               </t>
  </si>
  <si>
    <t xml:space="preserve">Percepção         </t>
  </si>
  <si>
    <t xml:space="preserve">Raciocínio                    </t>
  </si>
  <si>
    <t>Qualidades</t>
  </si>
  <si>
    <t>Pontos</t>
  </si>
  <si>
    <t xml:space="preserve">Vontade                               </t>
  </si>
  <si>
    <t>Ressonância</t>
  </si>
  <si>
    <t xml:space="preserve">Sorte                           </t>
  </si>
  <si>
    <t xml:space="preserve">Essência               </t>
  </si>
  <si>
    <t xml:space="preserve">Carisma                      </t>
  </si>
  <si>
    <t>PERÍCIAS</t>
  </si>
  <si>
    <t>Defeitos</t>
  </si>
  <si>
    <t>Atributos</t>
  </si>
  <si>
    <t>Pericias</t>
  </si>
  <si>
    <t>Atributo</t>
  </si>
  <si>
    <t>Base</t>
  </si>
  <si>
    <t>Exp</t>
  </si>
  <si>
    <t>Bonus</t>
  </si>
  <si>
    <t>Total</t>
  </si>
  <si>
    <t>Custo Base</t>
  </si>
  <si>
    <t>Especialização</t>
  </si>
  <si>
    <t>TOTAL</t>
  </si>
  <si>
    <t>Arcano</t>
  </si>
  <si>
    <t>Níveis</t>
  </si>
  <si>
    <t>Metade/Inteiro</t>
  </si>
  <si>
    <t>Soma</t>
  </si>
  <si>
    <t>Magias</t>
  </si>
  <si>
    <t>Item</t>
  </si>
  <si>
    <t>Vida Extra</t>
  </si>
  <si>
    <t>Nivel</t>
  </si>
  <si>
    <t>Mana Extra</t>
  </si>
  <si>
    <t>Fadiga Extra</t>
  </si>
  <si>
    <t>Conhecimento</t>
  </si>
  <si>
    <t>Qnt</t>
  </si>
  <si>
    <t>JOGADOR:</t>
  </si>
  <si>
    <t>PERSONAGEM:</t>
  </si>
  <si>
    <t>Pontos de Vida</t>
  </si>
  <si>
    <t>Fadiga</t>
  </si>
  <si>
    <t>Pontos de Sorte</t>
  </si>
  <si>
    <t>Mana</t>
  </si>
  <si>
    <t>Experiencia</t>
  </si>
  <si>
    <t>QUALIDADES</t>
  </si>
  <si>
    <t>DEFEITOS</t>
  </si>
  <si>
    <t>PECULIARIDADES</t>
  </si>
  <si>
    <t>CONHECIMENTOS</t>
  </si>
  <si>
    <t>DETALHES</t>
  </si>
  <si>
    <t>INVENTÁRIO</t>
  </si>
  <si>
    <t>MAGIAS</t>
  </si>
  <si>
    <t>ARCANO</t>
  </si>
  <si>
    <t>CARMA</t>
  </si>
  <si>
    <t>ESPECIALIZAÇÕES</t>
  </si>
  <si>
    <t>APARENCIA/ PERSONALIDADE</t>
  </si>
  <si>
    <t>Esquiva Bônus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</si>
</sst>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"/>
  </numFmts>
  <fonts count="12">
    <font>
      <sz val="12"/>
      <color rgb="FF000000"/>
      <name val="Calibri"/>
      <family val="2"/>
      <charset val="1"/>
    </font>
    <font>
      <sz val="8"/>
      <name val="Calibri"/>
      <family val="2"/>
      <charset val="1"/>
    </font>
    <font>
      <sz val="16"/>
      <color rgb="FF000000"/>
      <name val="Helvetica LT Std"/>
      <family val="2"/>
    </font>
    <font>
      <b/>
      <sz val="16"/>
      <color rgb="FF000000"/>
      <name val="Helvetica LT Std"/>
      <family val="2"/>
    </font>
    <font>
      <b/>
      <sz val="16"/>
      <color theme="0"/>
      <name val="Helvetica LT Std"/>
      <family val="2"/>
    </font>
    <font>
      <sz val="12"/>
      <color rgb="FF000000"/>
      <name val="Helvetica LT Std"/>
      <family val="2"/>
    </font>
    <font>
      <u/>
      <sz val="16"/>
      <color rgb="FF000000"/>
      <name val="Helvetica LT Std"/>
      <family val="2"/>
    </font>
    <font>
      <u/>
      <sz val="12"/>
      <color rgb="FF000000"/>
      <name val="Helvetica LT Std"/>
      <family val="2"/>
    </font>
    <font>
      <sz val="12"/>
      <color theme="0"/>
      <name val="Helvetica LT Std"/>
      <family val="2"/>
    </font>
    <font>
      <b/>
      <sz val="12"/>
      <color theme="0"/>
      <name val="Helvetica LT Std"/>
      <family val="2"/>
    </font>
    <font>
      <b/>
      <sz val="16"/>
      <color rgb="FF000000"/>
      <name val="Helvetica LT Std"/>
    </font>
    <font>
      <sz val="16"/>
      <color rgb="FF000000"/>
      <name val="Helvetica LT Std"/>
    </font>
  </fonts>
  <fills count="8">
    <fill>
      <patternFill patternType="none"/>
    </fill>
    <fill>
      <patternFill patternType="gray125"/>
    </fill>
    <fill>
      <patternFill patternType="solid">
        <fgColor rgb="FF558ED5"/>
        <bgColor rgb="FF3366FF"/>
      </patternFill>
    </fill>
    <fill>
      <patternFill patternType="solid">
        <fgColor rgb="FF95B3D7"/>
        <bgColor rgb="FF8EB4E3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indexed="64"/>
      </patternFill>
    </fill>
    <fill>
      <patternFill patternType="solid">
        <fgColor rgb="FF558ED5"/>
        <bgColor indexed="64"/>
      </patternFill>
    </fill>
    <fill>
      <patternFill patternType="solid">
        <fgColor rgb="FF558ED5"/>
        <bgColor rgb="FF8EB4E3"/>
      </patternFill>
    </fill>
  </fills>
  <borders count="58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 style="thin">
        <color indexed="64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172">
    <xf numFmtId="0" fontId="0" fillId="0" borderId="0" xfId="0"/>
    <xf numFmtId="0" fontId="2" fillId="0" borderId="0" xfId="0" applyFont="1" applyAlignment="1">
      <alignment horizontal="center"/>
    </xf>
    <xf numFmtId="0" fontId="5" fillId="0" borderId="0" xfId="0" applyFont="1"/>
    <xf numFmtId="164" fontId="2" fillId="0" borderId="32" xfId="0" applyNumberFormat="1" applyFont="1" applyBorder="1" applyAlignment="1" applyProtection="1">
      <alignment horizontal="left"/>
      <protection locked="0"/>
    </xf>
    <xf numFmtId="164" fontId="2" fillId="0" borderId="22" xfId="0" applyNumberFormat="1" applyFont="1" applyBorder="1" applyAlignment="1" applyProtection="1">
      <alignment horizontal="left"/>
      <protection locked="0"/>
    </xf>
    <xf numFmtId="0" fontId="2" fillId="0" borderId="50" xfId="0" applyFont="1" applyBorder="1"/>
    <xf numFmtId="0" fontId="2" fillId="0" borderId="21" xfId="0" applyFont="1" applyBorder="1"/>
    <xf numFmtId="0" fontId="2" fillId="0" borderId="4" xfId="0" applyFont="1" applyBorder="1" applyAlignment="1" applyProtection="1">
      <alignment horizontal="left" vertical="center"/>
      <protection locked="0"/>
    </xf>
    <xf numFmtId="0" fontId="2" fillId="0" borderId="22" xfId="0" applyFont="1" applyBorder="1"/>
    <xf numFmtId="0" fontId="2" fillId="0" borderId="15" xfId="0" applyFont="1" applyBorder="1" applyAlignment="1">
      <alignment horizontal="left"/>
    </xf>
    <xf numFmtId="0" fontId="2" fillId="0" borderId="17" xfId="0" applyFont="1" applyBorder="1" applyAlignment="1" applyProtection="1">
      <alignment horizontal="left" vertical="center"/>
      <protection locked="0"/>
    </xf>
    <xf numFmtId="0" fontId="7" fillId="0" borderId="0" xfId="0" applyFont="1"/>
    <xf numFmtId="0" fontId="2" fillId="0" borderId="24" xfId="0" applyFont="1" applyBorder="1"/>
    <xf numFmtId="0" fontId="2" fillId="0" borderId="49" xfId="0" applyFont="1" applyBorder="1"/>
    <xf numFmtId="0" fontId="2" fillId="0" borderId="0" xfId="0" applyFont="1" applyAlignment="1">
      <alignment horizontal="center" vertical="center"/>
    </xf>
    <xf numFmtId="164" fontId="2" fillId="0" borderId="24" xfId="0" applyNumberFormat="1" applyFont="1" applyBorder="1" applyAlignment="1" applyProtection="1">
      <alignment horizontal="left"/>
      <protection locked="0"/>
    </xf>
    <xf numFmtId="0" fontId="5" fillId="0" borderId="16" xfId="0" applyFont="1" applyBorder="1" applyAlignment="1">
      <alignment horizontal="center" vertical="center"/>
    </xf>
    <xf numFmtId="0" fontId="5" fillId="0" borderId="52" xfId="0" applyFont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164" fontId="4" fillId="6" borderId="5" xfId="0" applyNumberFormat="1" applyFont="1" applyFill="1" applyBorder="1" applyAlignment="1">
      <alignment horizontal="center" vertical="center"/>
    </xf>
    <xf numFmtId="0" fontId="5" fillId="0" borderId="22" xfId="0" applyFont="1" applyBorder="1" applyAlignment="1">
      <alignment horizontal="left" vertical="center"/>
    </xf>
    <xf numFmtId="0" fontId="5" fillId="0" borderId="13" xfId="0" applyFont="1" applyBorder="1" applyAlignment="1" applyProtection="1">
      <alignment horizontal="left" vertical="center"/>
      <protection locked="0"/>
    </xf>
    <xf numFmtId="0" fontId="5" fillId="0" borderId="23" xfId="0" applyFont="1" applyBorder="1" applyAlignment="1" applyProtection="1">
      <alignment horizontal="left" vertical="center"/>
      <protection locked="0"/>
    </xf>
    <xf numFmtId="0" fontId="5" fillId="0" borderId="24" xfId="0" applyFont="1" applyBorder="1" applyAlignment="1">
      <alignment horizontal="left" vertical="center"/>
    </xf>
    <xf numFmtId="0" fontId="5" fillId="0" borderId="19" xfId="0" applyFont="1" applyBorder="1" applyAlignment="1" applyProtection="1">
      <alignment horizontal="left" vertical="center"/>
      <protection locked="0"/>
    </xf>
    <xf numFmtId="0" fontId="5" fillId="0" borderId="20" xfId="0" applyFont="1" applyBorder="1" applyAlignment="1" applyProtection="1">
      <alignment horizontal="left" vertical="center"/>
      <protection locked="0"/>
    </xf>
    <xf numFmtId="0" fontId="5" fillId="0" borderId="50" xfId="0" applyFont="1" applyBorder="1" applyAlignment="1">
      <alignment horizontal="left" vertical="center"/>
    </xf>
    <xf numFmtId="0" fontId="9" fillId="7" borderId="50" xfId="0" applyFont="1" applyFill="1" applyBorder="1" applyAlignment="1">
      <alignment horizontal="center" vertical="center"/>
    </xf>
    <xf numFmtId="0" fontId="9" fillId="7" borderId="51" xfId="0" applyFont="1" applyFill="1" applyBorder="1" applyAlignment="1">
      <alignment horizontal="center" vertical="center"/>
    </xf>
    <xf numFmtId="0" fontId="9" fillId="7" borderId="52" xfId="0" applyFont="1" applyFill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9" fillId="7" borderId="8" xfId="0" applyFont="1" applyFill="1" applyBorder="1" applyAlignment="1">
      <alignment horizontal="center" vertical="center"/>
    </xf>
    <xf numFmtId="0" fontId="9" fillId="7" borderId="39" xfId="0" applyFont="1" applyFill="1" applyBorder="1" applyAlignment="1">
      <alignment horizontal="center" vertical="center"/>
    </xf>
    <xf numFmtId="0" fontId="9" fillId="7" borderId="54" xfId="0" applyFont="1" applyFill="1" applyBorder="1" applyAlignment="1">
      <alignment horizontal="center" vertical="center"/>
    </xf>
    <xf numFmtId="0" fontId="9" fillId="6" borderId="22" xfId="0" applyFont="1" applyFill="1" applyBorder="1" applyAlignment="1">
      <alignment horizontal="left" vertical="center"/>
    </xf>
    <xf numFmtId="0" fontId="9" fillId="6" borderId="24" xfId="0" applyFont="1" applyFill="1" applyBorder="1" applyAlignment="1">
      <alignment horizontal="left" vertical="center"/>
    </xf>
    <xf numFmtId="0" fontId="9" fillId="6" borderId="52" xfId="0" applyFont="1" applyFill="1" applyBorder="1" applyAlignment="1">
      <alignment horizontal="left" vertical="center"/>
    </xf>
    <xf numFmtId="0" fontId="4" fillId="2" borderId="46" xfId="0" applyFont="1" applyFill="1" applyBorder="1" applyAlignment="1">
      <alignment horizontal="center"/>
    </xf>
    <xf numFmtId="164" fontId="2" fillId="0" borderId="40" xfId="0" applyNumberFormat="1" applyFont="1" applyBorder="1" applyAlignment="1" applyProtection="1">
      <alignment horizontal="left"/>
      <protection locked="0"/>
    </xf>
    <xf numFmtId="0" fontId="2" fillId="0" borderId="0" xfId="0" applyFont="1"/>
    <xf numFmtId="0" fontId="2" fillId="0" borderId="32" xfId="0" applyFont="1" applyBorder="1" applyProtection="1">
      <protection locked="0"/>
    </xf>
    <xf numFmtId="0" fontId="2" fillId="0" borderId="0" xfId="0" applyFont="1" applyAlignment="1">
      <alignment horizontal="left" vertical="center"/>
    </xf>
    <xf numFmtId="0" fontId="5" fillId="3" borderId="57" xfId="0" applyFont="1" applyFill="1" applyBorder="1" applyAlignment="1">
      <alignment horizontal="center" vertical="center"/>
    </xf>
    <xf numFmtId="0" fontId="5" fillId="3" borderId="47" xfId="0" applyFont="1" applyFill="1" applyBorder="1" applyAlignment="1">
      <alignment horizontal="center" vertical="center"/>
    </xf>
    <xf numFmtId="0" fontId="5" fillId="3" borderId="18" xfId="0" applyFont="1" applyFill="1" applyBorder="1" applyAlignment="1">
      <alignment horizontal="center" vertical="center"/>
    </xf>
    <xf numFmtId="0" fontId="5" fillId="3" borderId="45" xfId="0" applyFont="1" applyFill="1" applyBorder="1" applyAlignment="1">
      <alignment horizontal="center" vertical="center"/>
    </xf>
    <xf numFmtId="0" fontId="5" fillId="3" borderId="18" xfId="0" applyFont="1" applyFill="1" applyBorder="1" applyAlignment="1">
      <alignment horizontal="left" vertical="center"/>
    </xf>
    <xf numFmtId="0" fontId="5" fillId="0" borderId="34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5" fillId="0" borderId="34" xfId="0" applyFont="1" applyBorder="1" applyAlignment="1" applyProtection="1">
      <alignment horizontal="center" vertical="center"/>
      <protection locked="0"/>
    </xf>
    <xf numFmtId="0" fontId="5" fillId="0" borderId="35" xfId="0" applyFont="1" applyBorder="1" applyAlignment="1" applyProtection="1">
      <alignment horizontal="center" vertical="center"/>
      <protection locked="0"/>
    </xf>
    <xf numFmtId="0" fontId="5" fillId="0" borderId="36" xfId="0" applyFont="1" applyBorder="1" applyAlignment="1" applyProtection="1">
      <alignment horizontal="center" vertical="center"/>
      <protection locked="0"/>
    </xf>
    <xf numFmtId="164" fontId="5" fillId="0" borderId="34" xfId="0" applyNumberFormat="1" applyFont="1" applyBorder="1" applyAlignment="1" applyProtection="1">
      <alignment horizontal="center" vertical="center"/>
      <protection locked="0"/>
    </xf>
    <xf numFmtId="164" fontId="5" fillId="0" borderId="35" xfId="0" applyNumberFormat="1" applyFont="1" applyBorder="1" applyAlignment="1" applyProtection="1">
      <alignment horizontal="center" vertical="center"/>
      <protection locked="0"/>
    </xf>
    <xf numFmtId="0" fontId="5" fillId="0" borderId="38" xfId="0" applyFont="1" applyBorder="1" applyAlignment="1" applyProtection="1">
      <alignment horizontal="center" vertical="center"/>
      <protection locked="0"/>
    </xf>
    <xf numFmtId="164" fontId="5" fillId="0" borderId="38" xfId="0" applyNumberFormat="1" applyFont="1" applyBorder="1" applyAlignment="1" applyProtection="1">
      <alignment horizontal="center" vertical="center"/>
      <protection locked="0"/>
    </xf>
    <xf numFmtId="0" fontId="5" fillId="0" borderId="14" xfId="0" applyFont="1" applyBorder="1" applyAlignment="1" applyProtection="1">
      <alignment horizontal="center" vertical="center"/>
      <protection locked="0"/>
    </xf>
    <xf numFmtId="0" fontId="5" fillId="0" borderId="26" xfId="0" applyFont="1" applyBorder="1" applyAlignment="1" applyProtection="1">
      <alignment horizontal="center" vertical="center"/>
      <protection locked="0"/>
    </xf>
    <xf numFmtId="0" fontId="5" fillId="0" borderId="23" xfId="0" applyFont="1" applyBorder="1" applyAlignment="1" applyProtection="1">
      <alignment horizontal="center" vertical="center"/>
      <protection locked="0"/>
    </xf>
    <xf numFmtId="0" fontId="5" fillId="0" borderId="20" xfId="0" applyFont="1" applyBorder="1" applyAlignment="1" applyProtection="1">
      <alignment horizontal="center" vertical="center"/>
      <protection locked="0"/>
    </xf>
    <xf numFmtId="0" fontId="5" fillId="0" borderId="4" xfId="0" applyFont="1" applyBorder="1" applyAlignment="1" applyProtection="1">
      <alignment horizontal="center" vertical="center"/>
      <protection locked="0"/>
    </xf>
    <xf numFmtId="0" fontId="5" fillId="0" borderId="17" xfId="0" applyFont="1" applyBorder="1" applyAlignment="1" applyProtection="1">
      <alignment horizontal="center" vertical="center"/>
      <protection locked="0"/>
    </xf>
    <xf numFmtId="0" fontId="5" fillId="0" borderId="42" xfId="0" applyFont="1" applyBorder="1" applyAlignment="1" applyProtection="1">
      <alignment horizontal="center" vertical="center"/>
      <protection locked="0"/>
    </xf>
    <xf numFmtId="0" fontId="5" fillId="4" borderId="0" xfId="0" applyFont="1" applyFill="1"/>
    <xf numFmtId="0" fontId="8" fillId="3" borderId="13" xfId="0" applyFont="1" applyFill="1" applyBorder="1" applyAlignment="1">
      <alignment horizontal="center"/>
    </xf>
    <xf numFmtId="0" fontId="5" fillId="0" borderId="13" xfId="0" applyFont="1" applyBorder="1"/>
    <xf numFmtId="0" fontId="5" fillId="4" borderId="13" xfId="0" applyFont="1" applyFill="1" applyBorder="1"/>
    <xf numFmtId="0" fontId="5" fillId="5" borderId="13" xfId="0" applyFont="1" applyFill="1" applyBorder="1"/>
    <xf numFmtId="0" fontId="10" fillId="0" borderId="16" xfId="0" applyFont="1" applyBorder="1" applyAlignment="1">
      <alignment horizontal="left" vertical="center"/>
    </xf>
    <xf numFmtId="0" fontId="10" fillId="0" borderId="14" xfId="0" applyFont="1" applyBorder="1" applyAlignment="1">
      <alignment horizontal="left" vertical="center"/>
    </xf>
    <xf numFmtId="164" fontId="10" fillId="0" borderId="16" xfId="0" applyNumberFormat="1" applyFont="1" applyBorder="1" applyAlignment="1">
      <alignment horizontal="center" vertical="center"/>
    </xf>
    <xf numFmtId="164" fontId="10" fillId="0" borderId="14" xfId="0" applyNumberFormat="1" applyFont="1" applyBorder="1" applyAlignment="1">
      <alignment horizontal="center" vertical="center"/>
    </xf>
    <xf numFmtId="164" fontId="10" fillId="0" borderId="26" xfId="0" applyNumberFormat="1" applyFont="1" applyBorder="1" applyAlignment="1">
      <alignment horizontal="center" vertical="center"/>
    </xf>
    <xf numFmtId="0" fontId="5" fillId="0" borderId="20" xfId="0" applyFont="1" applyBorder="1" applyAlignment="1" applyProtection="1">
      <alignment horizontal="left" vertical="top"/>
      <protection locked="0"/>
    </xf>
    <xf numFmtId="0" fontId="2" fillId="0" borderId="22" xfId="0" applyFont="1" applyBorder="1" applyAlignment="1" applyProtection="1">
      <alignment horizontal="left"/>
      <protection locked="0"/>
    </xf>
    <xf numFmtId="0" fontId="2" fillId="0" borderId="23" xfId="0" applyFont="1" applyBorder="1" applyAlignment="1" applyProtection="1">
      <alignment horizontal="left"/>
      <protection locked="0"/>
    </xf>
    <xf numFmtId="0" fontId="2" fillId="0" borderId="24" xfId="0" applyFont="1" applyBorder="1" applyAlignment="1" applyProtection="1">
      <alignment horizontal="left"/>
      <protection locked="0"/>
    </xf>
    <xf numFmtId="0" fontId="2" fillId="0" borderId="20" xfId="0" applyFont="1" applyBorder="1" applyAlignment="1" applyProtection="1">
      <alignment horizontal="left"/>
      <protection locked="0"/>
    </xf>
    <xf numFmtId="0" fontId="4" fillId="2" borderId="8" xfId="0" applyFont="1" applyFill="1" applyBorder="1" applyAlignment="1">
      <alignment horizontal="center" vertical="center"/>
    </xf>
    <xf numFmtId="0" fontId="4" fillId="2" borderId="39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2" fillId="0" borderId="50" xfId="0" applyFont="1" applyBorder="1" applyAlignment="1" applyProtection="1">
      <alignment horizontal="left"/>
      <protection locked="0"/>
    </xf>
    <xf numFmtId="0" fontId="2" fillId="0" borderId="51" xfId="0" applyFont="1" applyBorder="1" applyAlignment="1" applyProtection="1">
      <alignment horizontal="left"/>
      <protection locked="0"/>
    </xf>
    <xf numFmtId="0" fontId="2" fillId="0" borderId="52" xfId="0" applyFont="1" applyBorder="1" applyAlignment="1" applyProtection="1">
      <alignment horizontal="left"/>
      <protection locked="0"/>
    </xf>
    <xf numFmtId="0" fontId="2" fillId="0" borderId="13" xfId="0" applyFont="1" applyBorder="1" applyAlignment="1" applyProtection="1">
      <alignment horizontal="left"/>
      <protection locked="0"/>
    </xf>
    <xf numFmtId="0" fontId="2" fillId="0" borderId="19" xfId="0" applyFont="1" applyBorder="1" applyAlignment="1" applyProtection="1">
      <alignment horizontal="left"/>
      <protection locked="0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2" fillId="0" borderId="32" xfId="0" applyFont="1" applyBorder="1" applyAlignment="1" applyProtection="1">
      <alignment horizontal="left"/>
      <protection locked="0"/>
    </xf>
    <xf numFmtId="0" fontId="2" fillId="0" borderId="33" xfId="0" applyFont="1" applyBorder="1" applyAlignment="1" applyProtection="1">
      <alignment horizontal="left"/>
      <protection locked="0"/>
    </xf>
    <xf numFmtId="164" fontId="4" fillId="6" borderId="44" xfId="0" applyNumberFormat="1" applyFont="1" applyFill="1" applyBorder="1" applyAlignment="1">
      <alignment horizontal="center" vertical="center"/>
    </xf>
    <xf numFmtId="164" fontId="4" fillId="6" borderId="45" xfId="0" applyNumberFormat="1" applyFont="1" applyFill="1" applyBorder="1" applyAlignment="1">
      <alignment horizontal="center" vertical="center"/>
    </xf>
    <xf numFmtId="164" fontId="2" fillId="0" borderId="22" xfId="0" applyNumberFormat="1" applyFont="1" applyBorder="1" applyAlignment="1" applyProtection="1">
      <alignment horizontal="left"/>
      <protection locked="0"/>
    </xf>
    <xf numFmtId="164" fontId="2" fillId="0" borderId="14" xfId="0" applyNumberFormat="1" applyFont="1" applyBorder="1" applyAlignment="1" applyProtection="1">
      <alignment horizontal="left"/>
      <protection locked="0"/>
    </xf>
    <xf numFmtId="164" fontId="2" fillId="0" borderId="15" xfId="0" applyNumberFormat="1" applyFont="1" applyBorder="1" applyAlignment="1" applyProtection="1">
      <alignment horizontal="left"/>
      <protection locked="0"/>
    </xf>
    <xf numFmtId="164" fontId="4" fillId="6" borderId="5" xfId="0" applyNumberFormat="1" applyFont="1" applyFill="1" applyBorder="1" applyAlignment="1">
      <alignment horizontal="center" vertical="center"/>
    </xf>
    <xf numFmtId="164" fontId="2" fillId="0" borderId="13" xfId="0" applyNumberFormat="1" applyFont="1" applyBorder="1" applyAlignment="1" applyProtection="1">
      <alignment horizontal="left"/>
      <protection locked="0"/>
    </xf>
    <xf numFmtId="164" fontId="2" fillId="0" borderId="23" xfId="0" applyNumberFormat="1" applyFont="1" applyBorder="1" applyAlignment="1" applyProtection="1">
      <alignment horizontal="left"/>
      <protection locked="0"/>
    </xf>
    <xf numFmtId="0" fontId="3" fillId="0" borderId="13" xfId="0" applyFont="1" applyBorder="1" applyAlignment="1" applyProtection="1">
      <alignment horizontal="left"/>
      <protection locked="0"/>
    </xf>
    <xf numFmtId="0" fontId="3" fillId="0" borderId="23" xfId="0" applyFont="1" applyBorder="1" applyAlignment="1" applyProtection="1">
      <alignment horizontal="left"/>
      <protection locked="0"/>
    </xf>
    <xf numFmtId="0" fontId="2" fillId="0" borderId="15" xfId="0" applyFont="1" applyBorder="1" applyAlignment="1">
      <alignment horizontal="left" vertical="center"/>
    </xf>
    <xf numFmtId="0" fontId="10" fillId="0" borderId="37" xfId="0" applyFont="1" applyBorder="1" applyAlignment="1">
      <alignment horizontal="left" vertical="center"/>
    </xf>
    <xf numFmtId="0" fontId="10" fillId="0" borderId="16" xfId="0" applyFont="1" applyBorder="1" applyAlignment="1">
      <alignment horizontal="left" vertical="center"/>
    </xf>
    <xf numFmtId="164" fontId="6" fillId="0" borderId="22" xfId="0" applyNumberFormat="1" applyFont="1" applyBorder="1" applyAlignment="1" applyProtection="1">
      <alignment horizontal="left"/>
      <protection locked="0"/>
    </xf>
    <xf numFmtId="164" fontId="6" fillId="0" borderId="14" xfId="0" applyNumberFormat="1" applyFont="1" applyBorder="1" applyAlignment="1" applyProtection="1">
      <alignment horizontal="left"/>
      <protection locked="0"/>
    </xf>
    <xf numFmtId="164" fontId="2" fillId="0" borderId="32" xfId="0" applyNumberFormat="1" applyFont="1" applyBorder="1" applyAlignment="1" applyProtection="1">
      <alignment horizontal="left"/>
      <protection locked="0"/>
    </xf>
    <xf numFmtId="164" fontId="2" fillId="0" borderId="16" xfId="0" applyNumberFormat="1" applyFont="1" applyBorder="1" applyAlignment="1" applyProtection="1">
      <alignment horizontal="left"/>
      <protection locked="0"/>
    </xf>
    <xf numFmtId="164" fontId="2" fillId="0" borderId="21" xfId="0" applyNumberFormat="1" applyFont="1" applyBorder="1" applyAlignment="1" applyProtection="1">
      <alignment horizontal="left"/>
      <protection locked="0"/>
    </xf>
    <xf numFmtId="0" fontId="11" fillId="0" borderId="14" xfId="0" applyFont="1" applyBorder="1" applyAlignment="1" applyProtection="1">
      <alignment horizontal="left" vertical="center"/>
      <protection locked="0"/>
    </xf>
    <xf numFmtId="0" fontId="11" fillId="0" borderId="29" xfId="0" applyFont="1" applyBorder="1" applyAlignment="1" applyProtection="1">
      <alignment horizontal="left" vertical="center"/>
      <protection locked="0"/>
    </xf>
    <xf numFmtId="164" fontId="2" fillId="0" borderId="40" xfId="0" applyNumberFormat="1" applyFont="1" applyBorder="1" applyAlignment="1" applyProtection="1">
      <alignment horizontal="left"/>
      <protection locked="0"/>
    </xf>
    <xf numFmtId="164" fontId="2" fillId="0" borderId="37" xfId="0" applyNumberFormat="1" applyFont="1" applyBorder="1" applyAlignment="1" applyProtection="1">
      <alignment horizontal="left"/>
      <protection locked="0"/>
    </xf>
    <xf numFmtId="164" fontId="2" fillId="0" borderId="49" xfId="0" applyNumberFormat="1" applyFont="1" applyBorder="1" applyAlignment="1" applyProtection="1">
      <alignment horizontal="left"/>
      <protection locked="0"/>
    </xf>
    <xf numFmtId="0" fontId="4" fillId="2" borderId="1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2" fillId="0" borderId="8" xfId="0" applyFont="1" applyBorder="1" applyAlignment="1" applyProtection="1">
      <alignment horizontal="left" vertical="top" wrapText="1"/>
      <protection locked="0"/>
    </xf>
    <xf numFmtId="0" fontId="2" fillId="0" borderId="39" xfId="0" applyFont="1" applyBorder="1" applyAlignment="1" applyProtection="1">
      <alignment horizontal="left" vertical="top" wrapText="1"/>
      <protection locked="0"/>
    </xf>
    <xf numFmtId="0" fontId="2" fillId="0" borderId="9" xfId="0" applyFont="1" applyBorder="1" applyAlignment="1" applyProtection="1">
      <alignment horizontal="left" vertical="top" wrapText="1"/>
      <protection locked="0"/>
    </xf>
    <xf numFmtId="0" fontId="2" fillId="0" borderId="6" xfId="0" applyFont="1" applyBorder="1" applyAlignment="1" applyProtection="1">
      <alignment horizontal="left" vertical="top" wrapText="1"/>
      <protection locked="0"/>
    </xf>
    <xf numFmtId="0" fontId="2" fillId="0" borderId="0" xfId="0" applyFont="1" applyAlignment="1" applyProtection="1">
      <alignment horizontal="left" vertical="top" wrapText="1"/>
      <protection locked="0"/>
    </xf>
    <xf numFmtId="0" fontId="2" fillId="0" borderId="48" xfId="0" applyFont="1" applyBorder="1" applyAlignment="1" applyProtection="1">
      <alignment horizontal="left" vertical="top" wrapText="1"/>
      <protection locked="0"/>
    </xf>
    <xf numFmtId="0" fontId="2" fillId="0" borderId="10" xfId="0" applyFont="1" applyBorder="1" applyAlignment="1" applyProtection="1">
      <alignment horizontal="left" vertical="top" wrapText="1"/>
      <protection locked="0"/>
    </xf>
    <xf numFmtId="0" fontId="2" fillId="0" borderId="11" xfId="0" applyFont="1" applyBorder="1" applyAlignment="1" applyProtection="1">
      <alignment horizontal="left" vertical="top" wrapText="1"/>
      <protection locked="0"/>
    </xf>
    <xf numFmtId="0" fontId="2" fillId="0" borderId="12" xfId="0" applyFont="1" applyBorder="1" applyAlignment="1" applyProtection="1">
      <alignment horizontal="left" vertical="top" wrapText="1"/>
      <protection locked="0"/>
    </xf>
    <xf numFmtId="0" fontId="10" fillId="0" borderId="14" xfId="0" applyFont="1" applyBorder="1" applyAlignment="1">
      <alignment horizontal="left" vertical="top"/>
    </xf>
    <xf numFmtId="0" fontId="10" fillId="0" borderId="29" xfId="0" applyFont="1" applyBorder="1" applyAlignment="1">
      <alignment horizontal="left" vertical="top"/>
    </xf>
    <xf numFmtId="0" fontId="2" fillId="0" borderId="1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2" fillId="0" borderId="7" xfId="0" applyFont="1" applyBorder="1" applyAlignment="1" applyProtection="1">
      <alignment horizontal="left"/>
      <protection locked="0"/>
    </xf>
    <xf numFmtId="0" fontId="2" fillId="0" borderId="3" xfId="0" applyFont="1" applyBorder="1" applyAlignment="1" applyProtection="1">
      <alignment horizontal="left"/>
      <protection locked="0"/>
    </xf>
    <xf numFmtId="0" fontId="4" fillId="2" borderId="5" xfId="0" applyFont="1" applyFill="1" applyBorder="1" applyAlignment="1">
      <alignment horizontal="center"/>
    </xf>
    <xf numFmtId="0" fontId="4" fillId="2" borderId="53" xfId="0" applyFont="1" applyFill="1" applyBorder="1" applyAlignment="1">
      <alignment horizontal="center"/>
    </xf>
    <xf numFmtId="0" fontId="4" fillId="2" borderId="45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3" fillId="0" borderId="51" xfId="0" applyFont="1" applyBorder="1" applyAlignment="1" applyProtection="1">
      <alignment horizontal="left"/>
      <protection locked="0"/>
    </xf>
    <xf numFmtId="0" fontId="3" fillId="0" borderId="52" xfId="0" applyFont="1" applyBorder="1" applyAlignment="1" applyProtection="1">
      <alignment horizontal="left"/>
      <protection locked="0"/>
    </xf>
    <xf numFmtId="0" fontId="2" fillId="0" borderId="24" xfId="0" applyFont="1" applyBorder="1" applyAlignment="1" applyProtection="1">
      <alignment horizontal="left" vertical="center"/>
      <protection locked="0"/>
    </xf>
    <xf numFmtId="0" fontId="2" fillId="0" borderId="19" xfId="0" applyFont="1" applyBorder="1" applyAlignment="1" applyProtection="1">
      <alignment horizontal="left" vertical="center"/>
      <protection locked="0"/>
    </xf>
    <xf numFmtId="0" fontId="2" fillId="0" borderId="28" xfId="0" applyFont="1" applyBorder="1" applyAlignment="1" applyProtection="1">
      <alignment horizontal="left"/>
      <protection locked="0"/>
    </xf>
    <xf numFmtId="0" fontId="2" fillId="0" borderId="17" xfId="0" applyFont="1" applyBorder="1" applyAlignment="1" applyProtection="1">
      <alignment horizontal="left"/>
      <protection locked="0"/>
    </xf>
    <xf numFmtId="0" fontId="2" fillId="0" borderId="29" xfId="0" applyFont="1" applyBorder="1" applyAlignment="1" applyProtection="1">
      <alignment horizontal="left"/>
      <protection locked="0"/>
    </xf>
    <xf numFmtId="0" fontId="2" fillId="0" borderId="26" xfId="0" applyFont="1" applyBorder="1" applyAlignment="1">
      <alignment horizontal="left" vertical="center"/>
    </xf>
    <xf numFmtId="0" fontId="2" fillId="0" borderId="31" xfId="0" applyFont="1" applyBorder="1" applyAlignment="1">
      <alignment horizontal="left" vertical="center"/>
    </xf>
    <xf numFmtId="164" fontId="2" fillId="0" borderId="24" xfId="0" applyNumberFormat="1" applyFont="1" applyBorder="1" applyAlignment="1" applyProtection="1">
      <alignment horizontal="left"/>
      <protection locked="0"/>
    </xf>
    <xf numFmtId="164" fontId="2" fillId="0" borderId="19" xfId="0" applyNumberFormat="1" applyFont="1" applyBorder="1" applyAlignment="1" applyProtection="1">
      <alignment horizontal="left"/>
      <protection locked="0"/>
    </xf>
    <xf numFmtId="164" fontId="2" fillId="0" borderId="20" xfId="0" applyNumberFormat="1" applyFont="1" applyBorder="1" applyAlignment="1" applyProtection="1">
      <alignment horizontal="left"/>
      <protection locked="0"/>
    </xf>
    <xf numFmtId="0" fontId="2" fillId="0" borderId="50" xfId="0" applyFont="1" applyBorder="1" applyAlignment="1">
      <alignment horizontal="center" vertical="center"/>
    </xf>
    <xf numFmtId="0" fontId="2" fillId="0" borderId="51" xfId="0" applyFont="1" applyBorder="1" applyAlignment="1">
      <alignment horizontal="center" vertical="center"/>
    </xf>
    <xf numFmtId="0" fontId="4" fillId="6" borderId="5" xfId="0" applyFont="1" applyFill="1" applyBorder="1" applyAlignment="1">
      <alignment horizontal="center"/>
    </xf>
    <xf numFmtId="0" fontId="4" fillId="6" borderId="53" xfId="0" applyFont="1" applyFill="1" applyBorder="1" applyAlignment="1">
      <alignment horizontal="center"/>
    </xf>
    <xf numFmtId="0" fontId="4" fillId="6" borderId="2" xfId="0" applyFont="1" applyFill="1" applyBorder="1" applyAlignment="1">
      <alignment horizontal="center"/>
    </xf>
    <xf numFmtId="0" fontId="2" fillId="0" borderId="32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164" fontId="4" fillId="6" borderId="53" xfId="0" applyNumberFormat="1" applyFont="1" applyFill="1" applyBorder="1" applyAlignment="1">
      <alignment horizontal="center" vertical="center"/>
    </xf>
    <xf numFmtId="164" fontId="4" fillId="6" borderId="2" xfId="0" applyNumberFormat="1" applyFont="1" applyFill="1" applyBorder="1" applyAlignment="1">
      <alignment horizontal="center" vertical="center"/>
    </xf>
    <xf numFmtId="0" fontId="2" fillId="0" borderId="32" xfId="0" applyFont="1" applyBorder="1" applyAlignment="1" applyProtection="1">
      <alignment horizontal="left" vertical="center"/>
      <protection locked="0"/>
    </xf>
    <xf numFmtId="0" fontId="2" fillId="0" borderId="27" xfId="0" applyFont="1" applyBorder="1" applyAlignment="1" applyProtection="1">
      <alignment horizontal="left" vertical="center"/>
      <protection locked="0"/>
    </xf>
    <xf numFmtId="164" fontId="2" fillId="0" borderId="27" xfId="0" applyNumberFormat="1" applyFont="1" applyBorder="1" applyAlignment="1" applyProtection="1">
      <alignment horizontal="left"/>
      <protection locked="0"/>
    </xf>
    <xf numFmtId="164" fontId="2" fillId="0" borderId="33" xfId="0" applyNumberFormat="1" applyFont="1" applyBorder="1" applyAlignment="1" applyProtection="1">
      <alignment horizontal="left"/>
      <protection locked="0"/>
    </xf>
    <xf numFmtId="0" fontId="3" fillId="0" borderId="19" xfId="0" applyFont="1" applyBorder="1" applyAlignment="1" applyProtection="1">
      <alignment horizontal="left"/>
      <protection locked="0"/>
    </xf>
    <xf numFmtId="0" fontId="3" fillId="0" borderId="20" xfId="0" applyFont="1" applyBorder="1" applyAlignment="1" applyProtection="1">
      <alignment horizontal="left"/>
      <protection locked="0"/>
    </xf>
    <xf numFmtId="0" fontId="2" fillId="0" borderId="30" xfId="0" applyFont="1" applyBorder="1" applyAlignment="1" applyProtection="1">
      <alignment horizontal="left"/>
      <protection locked="0"/>
    </xf>
    <xf numFmtId="0" fontId="2" fillId="0" borderId="42" xfId="0" applyFont="1" applyBorder="1" applyAlignment="1" applyProtection="1">
      <alignment horizontal="left"/>
      <protection locked="0"/>
    </xf>
    <xf numFmtId="0" fontId="2" fillId="0" borderId="31" xfId="0" applyFont="1" applyBorder="1" applyAlignment="1" applyProtection="1">
      <alignment horizontal="left"/>
      <protection locked="0"/>
    </xf>
    <xf numFmtId="0" fontId="2" fillId="0" borderId="56" xfId="0" applyFont="1" applyBorder="1" applyAlignment="1" applyProtection="1">
      <alignment horizontal="left" vertical="center"/>
      <protection locked="0"/>
    </xf>
    <xf numFmtId="0" fontId="2" fillId="0" borderId="55" xfId="0" applyFont="1" applyBorder="1" applyAlignment="1" applyProtection="1">
      <alignment horizontal="left" vertical="center"/>
      <protection locked="0"/>
    </xf>
    <xf numFmtId="0" fontId="2" fillId="0" borderId="25" xfId="0" applyFont="1" applyBorder="1" applyAlignment="1" applyProtection="1">
      <alignment horizontal="left"/>
      <protection locked="0"/>
    </xf>
    <xf numFmtId="0" fontId="2" fillId="0" borderId="41" xfId="0" applyFont="1" applyBorder="1" applyAlignment="1" applyProtection="1">
      <alignment horizontal="left"/>
      <protection locked="0"/>
    </xf>
    <xf numFmtId="0" fontId="2" fillId="0" borderId="43" xfId="0" applyFont="1" applyBorder="1" applyAlignment="1" applyProtection="1">
      <alignment horizontal="left"/>
      <protection locked="0"/>
    </xf>
    <xf numFmtId="0" fontId="8" fillId="3" borderId="1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558ED5"/>
      <rgbColor rgb="FF95B3D7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376092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558E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40"/>
  <sheetViews>
    <sheetView tabSelected="1" zoomScale="70" zoomScaleNormal="70" zoomScalePageLayoutView="50" workbookViewId="0">
      <selection activeCell="C19" sqref="C19"/>
    </sheetView>
  </sheetViews>
  <sheetFormatPr defaultColWidth="8.625" defaultRowHeight="20.25"/>
  <cols>
    <col min="1" max="1" width="37.625" style="39" customWidth="1"/>
    <col min="2" max="3" width="7.625" style="39" customWidth="1"/>
    <col min="4" max="4" width="30.625" style="39" customWidth="1"/>
    <col min="5" max="8" width="7.625" style="14" customWidth="1"/>
    <col min="9" max="9" width="37.625" style="41" customWidth="1"/>
    <col min="10" max="11" width="7.625" style="39" customWidth="1"/>
    <col min="12" max="12" width="37.625" style="39" customWidth="1"/>
    <col min="13" max="14" width="7.625" style="39" customWidth="1"/>
    <col min="15" max="15" width="8.625" style="39"/>
    <col min="16" max="16" width="37.625" style="39" customWidth="1"/>
    <col min="17" max="18" width="7.625" style="39" customWidth="1"/>
    <col min="19" max="19" width="37.625" style="39" customWidth="1"/>
    <col min="20" max="21" width="7.625" style="39" customWidth="1"/>
    <col min="22" max="16384" width="8.625" style="2"/>
  </cols>
  <sheetData>
    <row r="1" spans="1:26" ht="21.95" customHeight="1" thickBot="1">
      <c r="A1" s="128" t="s">
        <v>39</v>
      </c>
      <c r="B1" s="129"/>
      <c r="C1" s="130"/>
      <c r="D1" s="130"/>
      <c r="E1" s="130"/>
      <c r="F1" s="130"/>
      <c r="G1" s="131"/>
      <c r="H1" s="1"/>
      <c r="I1" s="96" t="s">
        <v>46</v>
      </c>
      <c r="J1" s="92"/>
      <c r="K1" s="44" t="s">
        <v>9</v>
      </c>
      <c r="L1" s="91" t="s">
        <v>47</v>
      </c>
      <c r="M1" s="92"/>
      <c r="N1" s="44" t="s">
        <v>9</v>
      </c>
      <c r="O1" s="1"/>
      <c r="P1" s="18" t="s">
        <v>52</v>
      </c>
      <c r="Q1" s="45" t="s">
        <v>28</v>
      </c>
      <c r="R1" s="44" t="s">
        <v>9</v>
      </c>
      <c r="S1" s="87" t="s">
        <v>55</v>
      </c>
      <c r="T1" s="88"/>
      <c r="U1" s="44" t="s">
        <v>9</v>
      </c>
    </row>
    <row r="2" spans="1:26" ht="21.95" customHeight="1" thickBot="1">
      <c r="A2" s="128" t="s">
        <v>40</v>
      </c>
      <c r="B2" s="129"/>
      <c r="C2" s="130"/>
      <c r="D2" s="130"/>
      <c r="E2" s="130"/>
      <c r="F2" s="130"/>
      <c r="G2" s="131"/>
      <c r="I2" s="106"/>
      <c r="J2" s="107"/>
      <c r="K2" s="53"/>
      <c r="L2" s="108"/>
      <c r="M2" s="107"/>
      <c r="N2" s="53"/>
      <c r="P2" s="3"/>
      <c r="Q2" s="71">
        <f>'Pagina de Calculo'!P34</f>
        <v>0</v>
      </c>
      <c r="R2" s="50"/>
      <c r="S2" s="89"/>
      <c r="T2" s="90"/>
      <c r="U2" s="50"/>
    </row>
    <row r="3" spans="1:26" ht="21.95" customHeight="1" thickBot="1">
      <c r="A3" s="132" t="s">
        <v>56</v>
      </c>
      <c r="B3" s="133"/>
      <c r="C3" s="133"/>
      <c r="D3" s="133"/>
      <c r="E3" s="133"/>
      <c r="F3" s="134"/>
      <c r="G3" s="135"/>
      <c r="I3" s="93"/>
      <c r="J3" s="94"/>
      <c r="K3" s="54"/>
      <c r="L3" s="95"/>
      <c r="M3" s="94"/>
      <c r="N3" s="54"/>
      <c r="P3" s="4"/>
      <c r="Q3" s="72">
        <f>'Pagina de Calculo'!P35</f>
        <v>0</v>
      </c>
      <c r="R3" s="51"/>
      <c r="S3" s="75"/>
      <c r="T3" s="76"/>
      <c r="U3" s="51"/>
    </row>
    <row r="4" spans="1:26" ht="21.95" customHeight="1">
      <c r="A4" s="117"/>
      <c r="B4" s="118"/>
      <c r="C4" s="118"/>
      <c r="D4" s="118"/>
      <c r="E4" s="118"/>
      <c r="F4" s="118"/>
      <c r="G4" s="119"/>
      <c r="I4" s="93"/>
      <c r="J4" s="94"/>
      <c r="K4" s="51"/>
      <c r="L4" s="95"/>
      <c r="M4" s="94"/>
      <c r="N4" s="51"/>
      <c r="P4" s="4"/>
      <c r="Q4" s="72">
        <f>'Pagina de Calculo'!P36</f>
        <v>0</v>
      </c>
      <c r="R4" s="51"/>
      <c r="S4" s="75"/>
      <c r="T4" s="76"/>
      <c r="U4" s="51"/>
    </row>
    <row r="5" spans="1:26" ht="21.95" customHeight="1">
      <c r="A5" s="120"/>
      <c r="B5" s="121"/>
      <c r="C5" s="121"/>
      <c r="D5" s="121"/>
      <c r="E5" s="121"/>
      <c r="F5" s="121"/>
      <c r="G5" s="122"/>
      <c r="I5" s="93"/>
      <c r="J5" s="94"/>
      <c r="K5" s="51"/>
      <c r="L5" s="95"/>
      <c r="M5" s="94"/>
      <c r="N5" s="51"/>
      <c r="P5" s="4"/>
      <c r="Q5" s="72">
        <f>'Pagina de Calculo'!P37</f>
        <v>0</v>
      </c>
      <c r="R5" s="51"/>
      <c r="S5" s="75"/>
      <c r="T5" s="76"/>
      <c r="U5" s="51"/>
    </row>
    <row r="6" spans="1:26" ht="21.95" customHeight="1">
      <c r="A6" s="120"/>
      <c r="B6" s="121"/>
      <c r="C6" s="121"/>
      <c r="D6" s="121"/>
      <c r="E6" s="121"/>
      <c r="F6" s="121"/>
      <c r="G6" s="122"/>
      <c r="I6" s="93"/>
      <c r="J6" s="94"/>
      <c r="K6" s="51"/>
      <c r="L6" s="95"/>
      <c r="M6" s="94"/>
      <c r="N6" s="51"/>
      <c r="P6" s="4"/>
      <c r="Q6" s="72">
        <f>'Pagina de Calculo'!P38</f>
        <v>0</v>
      </c>
      <c r="R6" s="51"/>
      <c r="S6" s="75"/>
      <c r="T6" s="76"/>
      <c r="U6" s="51"/>
    </row>
    <row r="7" spans="1:26" ht="21.95" customHeight="1" thickBot="1">
      <c r="A7" s="123"/>
      <c r="B7" s="124"/>
      <c r="C7" s="124"/>
      <c r="D7" s="124"/>
      <c r="E7" s="124"/>
      <c r="F7" s="124"/>
      <c r="G7" s="125"/>
      <c r="I7" s="93"/>
      <c r="J7" s="94"/>
      <c r="K7" s="51"/>
      <c r="L7" s="95"/>
      <c r="M7" s="94"/>
      <c r="N7" s="51"/>
      <c r="P7" s="4"/>
      <c r="Q7" s="72">
        <f>'Pagina de Calculo'!P39</f>
        <v>0</v>
      </c>
      <c r="R7" s="51"/>
      <c r="S7" s="75"/>
      <c r="T7" s="76"/>
      <c r="U7" s="51"/>
    </row>
    <row r="8" spans="1:26" ht="21.95" customHeight="1" thickBot="1">
      <c r="A8" s="114" t="s">
        <v>0</v>
      </c>
      <c r="B8" s="115"/>
      <c r="C8" s="115"/>
      <c r="D8" s="115"/>
      <c r="E8" s="115"/>
      <c r="F8" s="116"/>
      <c r="G8" s="44" t="s">
        <v>9</v>
      </c>
      <c r="I8" s="93"/>
      <c r="J8" s="94"/>
      <c r="K8" s="51"/>
      <c r="L8" s="95"/>
      <c r="M8" s="94"/>
      <c r="N8" s="51"/>
      <c r="P8" s="4"/>
      <c r="Q8" s="72">
        <f>'Pagina de Calculo'!P40</f>
        <v>0</v>
      </c>
      <c r="R8" s="51"/>
      <c r="S8" s="75"/>
      <c r="T8" s="76"/>
      <c r="U8" s="51"/>
    </row>
    <row r="9" spans="1:26" ht="21.95" customHeight="1">
      <c r="A9" s="5" t="s">
        <v>1</v>
      </c>
      <c r="B9" s="136">
        <v>10</v>
      </c>
      <c r="C9" s="137"/>
      <c r="D9" s="6" t="s">
        <v>41</v>
      </c>
      <c r="E9" s="69">
        <f>B9+'Pagina de Calculo'!E19</f>
        <v>10</v>
      </c>
      <c r="F9" s="7"/>
      <c r="G9" s="47">
        <f>'Pagina de Calculo'!C3</f>
        <v>0</v>
      </c>
      <c r="I9" s="93"/>
      <c r="J9" s="94"/>
      <c r="K9" s="51"/>
      <c r="L9" s="95"/>
      <c r="M9" s="94"/>
      <c r="N9" s="51"/>
      <c r="P9" s="4"/>
      <c r="Q9" s="72">
        <f>'Pagina de Calculo'!P41</f>
        <v>0</v>
      </c>
      <c r="R9" s="51"/>
      <c r="S9" s="75"/>
      <c r="T9" s="76"/>
      <c r="U9" s="51"/>
    </row>
    <row r="10" spans="1:26" ht="21.95" customHeight="1">
      <c r="A10" s="8" t="s">
        <v>2</v>
      </c>
      <c r="B10" s="99">
        <v>10</v>
      </c>
      <c r="C10" s="100"/>
      <c r="D10" s="9" t="s">
        <v>3</v>
      </c>
      <c r="E10" s="126">
        <f>INT(B10/2)+'Pericias e Magias'!M17</f>
        <v>5</v>
      </c>
      <c r="F10" s="127"/>
      <c r="G10" s="48">
        <f>'Pagina de Calculo'!C4</f>
        <v>0</v>
      </c>
      <c r="I10" s="93"/>
      <c r="J10" s="94"/>
      <c r="K10" s="51"/>
      <c r="L10" s="95"/>
      <c r="M10" s="94"/>
      <c r="N10" s="51"/>
      <c r="P10" s="4"/>
      <c r="Q10" s="72">
        <f>'Pagina de Calculo'!P42</f>
        <v>0</v>
      </c>
      <c r="R10" s="51"/>
      <c r="S10" s="75"/>
      <c r="T10" s="76"/>
      <c r="U10" s="51"/>
    </row>
    <row r="11" spans="1:26" ht="21.95" customHeight="1">
      <c r="A11" s="8" t="s">
        <v>4</v>
      </c>
      <c r="B11" s="99">
        <v>10</v>
      </c>
      <c r="C11" s="100"/>
      <c r="D11" s="9" t="s">
        <v>42</v>
      </c>
      <c r="E11" s="70">
        <f>B11+'Pagina de Calculo'!E21</f>
        <v>10</v>
      </c>
      <c r="F11" s="10"/>
      <c r="G11" s="48">
        <f>'Pagina de Calculo'!C5</f>
        <v>0</v>
      </c>
      <c r="I11" s="93"/>
      <c r="J11" s="94"/>
      <c r="K11" s="51"/>
      <c r="L11" s="95"/>
      <c r="M11" s="94"/>
      <c r="N11" s="51"/>
      <c r="P11" s="4"/>
      <c r="Q11" s="72">
        <f>'Pagina de Calculo'!P43</f>
        <v>0</v>
      </c>
      <c r="R11" s="51"/>
      <c r="S11" s="75"/>
      <c r="T11" s="76"/>
      <c r="U11" s="51"/>
    </row>
    <row r="12" spans="1:26" ht="21.95" customHeight="1">
      <c r="A12" s="8" t="s">
        <v>5</v>
      </c>
      <c r="B12" s="99">
        <v>10</v>
      </c>
      <c r="C12" s="100"/>
      <c r="D12" s="101" t="s">
        <v>6</v>
      </c>
      <c r="E12" s="102">
        <f>INT((B13+B12)/2)</f>
        <v>10</v>
      </c>
      <c r="F12" s="166"/>
      <c r="G12" s="48">
        <f>'Pagina de Calculo'!C6</f>
        <v>0</v>
      </c>
      <c r="I12" s="104"/>
      <c r="J12" s="105"/>
      <c r="K12" s="51"/>
      <c r="L12" s="95"/>
      <c r="M12" s="94"/>
      <c r="N12" s="51"/>
      <c r="P12" s="4"/>
      <c r="Q12" s="72">
        <f>'Pagina de Calculo'!P44</f>
        <v>0</v>
      </c>
      <c r="R12" s="51"/>
      <c r="S12" s="75"/>
      <c r="T12" s="76"/>
      <c r="U12" s="51"/>
      <c r="Z12" s="11"/>
    </row>
    <row r="13" spans="1:26" ht="21.95" customHeight="1">
      <c r="A13" s="8" t="s">
        <v>7</v>
      </c>
      <c r="B13" s="99">
        <v>10</v>
      </c>
      <c r="C13" s="100"/>
      <c r="D13" s="101"/>
      <c r="E13" s="103"/>
      <c r="F13" s="167"/>
      <c r="G13" s="48">
        <f>'Pagina de Calculo'!C7</f>
        <v>0</v>
      </c>
      <c r="I13" s="93"/>
      <c r="J13" s="94"/>
      <c r="K13" s="51"/>
      <c r="L13" s="95"/>
      <c r="M13" s="94"/>
      <c r="N13" s="51"/>
      <c r="P13" s="4"/>
      <c r="Q13" s="72">
        <f>'Pagina de Calculo'!P45</f>
        <v>0</v>
      </c>
      <c r="R13" s="51"/>
      <c r="S13" s="75"/>
      <c r="T13" s="76"/>
      <c r="U13" s="51"/>
    </row>
    <row r="14" spans="1:26" ht="21.95" customHeight="1" thickBot="1">
      <c r="A14" s="8" t="s">
        <v>10</v>
      </c>
      <c r="B14" s="99">
        <v>10</v>
      </c>
      <c r="C14" s="100"/>
      <c r="D14" s="9" t="s">
        <v>11</v>
      </c>
      <c r="E14" s="109">
        <v>0</v>
      </c>
      <c r="F14" s="110"/>
      <c r="G14" s="48">
        <f>'Pagina de Calculo'!C8</f>
        <v>0</v>
      </c>
      <c r="I14" s="111"/>
      <c r="J14" s="112"/>
      <c r="K14" s="55"/>
      <c r="L14" s="113"/>
      <c r="M14" s="112"/>
      <c r="N14" s="55"/>
      <c r="P14" s="4"/>
      <c r="Q14" s="72">
        <f>'Pagina de Calculo'!P46</f>
        <v>0</v>
      </c>
      <c r="R14" s="51"/>
      <c r="S14" s="75"/>
      <c r="T14" s="76"/>
      <c r="U14" s="51"/>
    </row>
    <row r="15" spans="1:26" ht="21.95" customHeight="1" thickBot="1">
      <c r="A15" s="8" t="s">
        <v>12</v>
      </c>
      <c r="B15" s="99">
        <v>10</v>
      </c>
      <c r="C15" s="100"/>
      <c r="D15" s="9" t="s">
        <v>43</v>
      </c>
      <c r="E15" s="70">
        <f>B15</f>
        <v>10</v>
      </c>
      <c r="F15" s="10"/>
      <c r="G15" s="48">
        <f>'Pagina de Calculo'!C9</f>
        <v>0</v>
      </c>
      <c r="I15" s="132" t="s">
        <v>48</v>
      </c>
      <c r="J15" s="133"/>
      <c r="K15" s="133"/>
      <c r="L15" s="133"/>
      <c r="M15" s="133"/>
      <c r="N15" s="135"/>
      <c r="P15" s="4"/>
      <c r="Q15" s="72">
        <f>'Pagina de Calculo'!P47</f>
        <v>0</v>
      </c>
      <c r="R15" s="51"/>
      <c r="S15" s="75"/>
      <c r="T15" s="76"/>
      <c r="U15" s="51"/>
    </row>
    <row r="16" spans="1:26" ht="21.95" customHeight="1">
      <c r="A16" s="8" t="s">
        <v>13</v>
      </c>
      <c r="B16" s="99">
        <v>10</v>
      </c>
      <c r="C16" s="100"/>
      <c r="D16" s="9" t="s">
        <v>44</v>
      </c>
      <c r="E16" s="70">
        <f>B16+'Pagina de Calculo'!E20</f>
        <v>10</v>
      </c>
      <c r="F16" s="10"/>
      <c r="G16" s="48">
        <f>'Pagina de Calculo'!C10</f>
        <v>0</v>
      </c>
      <c r="I16" s="157"/>
      <c r="J16" s="158"/>
      <c r="K16" s="158"/>
      <c r="L16" s="159"/>
      <c r="M16" s="159"/>
      <c r="N16" s="160"/>
      <c r="P16" s="4"/>
      <c r="Q16" s="72">
        <f>'Pagina de Calculo'!P48</f>
        <v>0</v>
      </c>
      <c r="R16" s="51"/>
      <c r="S16" s="75"/>
      <c r="T16" s="76"/>
      <c r="U16" s="51"/>
    </row>
    <row r="17" spans="1:21" ht="21.95" customHeight="1" thickBot="1">
      <c r="A17" s="12" t="s">
        <v>14</v>
      </c>
      <c r="B17" s="161">
        <v>10</v>
      </c>
      <c r="C17" s="162"/>
      <c r="D17" s="13" t="s">
        <v>45</v>
      </c>
      <c r="E17" s="143">
        <f>'Pagina de Calculo'!U3</f>
        <v>0</v>
      </c>
      <c r="F17" s="144"/>
      <c r="G17" s="49">
        <f>'Pagina de Calculo'!C11</f>
        <v>0</v>
      </c>
      <c r="I17" s="138"/>
      <c r="J17" s="139"/>
      <c r="K17" s="139"/>
      <c r="L17" s="146"/>
      <c r="M17" s="146"/>
      <c r="N17" s="147"/>
      <c r="P17" s="4"/>
      <c r="Q17" s="72">
        <f>'Pagina de Calculo'!P49</f>
        <v>0</v>
      </c>
      <c r="R17" s="51"/>
      <c r="S17" s="75"/>
      <c r="T17" s="76"/>
      <c r="U17" s="51"/>
    </row>
    <row r="18" spans="1:21" ht="21.95" customHeight="1" thickBot="1">
      <c r="A18" s="37" t="s">
        <v>15</v>
      </c>
      <c r="B18" s="42" t="s">
        <v>28</v>
      </c>
      <c r="C18" s="43" t="s">
        <v>9</v>
      </c>
      <c r="D18" s="114" t="s">
        <v>55</v>
      </c>
      <c r="E18" s="115"/>
      <c r="F18" s="116"/>
      <c r="G18" s="44" t="s">
        <v>9</v>
      </c>
      <c r="I18" s="19" t="s">
        <v>49</v>
      </c>
      <c r="J18" s="45" t="s">
        <v>28</v>
      </c>
      <c r="K18" s="44" t="s">
        <v>9</v>
      </c>
      <c r="L18" s="96" t="s">
        <v>50</v>
      </c>
      <c r="M18" s="155"/>
      <c r="N18" s="156"/>
      <c r="P18" s="4"/>
      <c r="Q18" s="72">
        <f>'Pagina de Calculo'!P50</f>
        <v>0</v>
      </c>
      <c r="R18" s="51"/>
      <c r="S18" s="75"/>
      <c r="T18" s="76"/>
      <c r="U18" s="51"/>
    </row>
    <row r="19" spans="1:21" ht="21.95" customHeight="1">
      <c r="A19" s="40"/>
      <c r="B19" s="71">
        <f>'Pagina de Calculo'!P3</f>
        <v>0</v>
      </c>
      <c r="C19" s="50"/>
      <c r="D19" s="168"/>
      <c r="E19" s="169"/>
      <c r="F19" s="170"/>
      <c r="G19" s="50"/>
      <c r="I19" s="3"/>
      <c r="J19" s="71">
        <f>'Pagina de Calculo'!F24</f>
        <v>0</v>
      </c>
      <c r="K19" s="53"/>
      <c r="L19" s="106"/>
      <c r="M19" s="159"/>
      <c r="N19" s="160"/>
      <c r="P19" s="4"/>
      <c r="Q19" s="72">
        <f>'Pagina de Calculo'!P51</f>
        <v>0</v>
      </c>
      <c r="R19" s="51"/>
      <c r="S19" s="75"/>
      <c r="T19" s="76"/>
      <c r="U19" s="51"/>
    </row>
    <row r="20" spans="1:21" ht="21.95" customHeight="1">
      <c r="A20" s="4"/>
      <c r="B20" s="72">
        <f>'Pagina de Calculo'!P4</f>
        <v>0</v>
      </c>
      <c r="C20" s="51"/>
      <c r="D20" s="140"/>
      <c r="E20" s="141"/>
      <c r="F20" s="142"/>
      <c r="G20" s="51"/>
      <c r="I20" s="4"/>
      <c r="J20" s="71">
        <f>'Pagina de Calculo'!F25</f>
        <v>0</v>
      </c>
      <c r="K20" s="54"/>
      <c r="L20" s="93"/>
      <c r="M20" s="97"/>
      <c r="N20" s="98"/>
      <c r="P20" s="4"/>
      <c r="Q20" s="72">
        <f>'Pagina de Calculo'!P52</f>
        <v>0</v>
      </c>
      <c r="R20" s="51"/>
      <c r="S20" s="75"/>
      <c r="T20" s="76"/>
      <c r="U20" s="51"/>
    </row>
    <row r="21" spans="1:21" ht="21.95" customHeight="1">
      <c r="A21" s="4"/>
      <c r="B21" s="72">
        <f>'Pagina de Calculo'!P5</f>
        <v>0</v>
      </c>
      <c r="C21" s="51"/>
      <c r="D21" s="140"/>
      <c r="E21" s="141"/>
      <c r="F21" s="142"/>
      <c r="G21" s="51"/>
      <c r="I21" s="4"/>
      <c r="J21" s="71">
        <f>'Pagina de Calculo'!F26</f>
        <v>0</v>
      </c>
      <c r="K21" s="54"/>
      <c r="L21" s="93"/>
      <c r="M21" s="97"/>
      <c r="N21" s="98"/>
      <c r="P21" s="4"/>
      <c r="Q21" s="72">
        <f>'Pagina de Calculo'!P53</f>
        <v>0</v>
      </c>
      <c r="R21" s="51"/>
      <c r="S21" s="75"/>
      <c r="T21" s="76"/>
      <c r="U21" s="51"/>
    </row>
    <row r="22" spans="1:21" ht="21.95" customHeight="1">
      <c r="A22" s="4"/>
      <c r="B22" s="72">
        <f>'Pagina de Calculo'!P6</f>
        <v>0</v>
      </c>
      <c r="C22" s="51"/>
      <c r="D22" s="140"/>
      <c r="E22" s="141"/>
      <c r="F22" s="142"/>
      <c r="G22" s="51"/>
      <c r="I22" s="4"/>
      <c r="J22" s="71">
        <f>'Pagina de Calculo'!F27</f>
        <v>0</v>
      </c>
      <c r="K22" s="54"/>
      <c r="L22" s="93"/>
      <c r="M22" s="97"/>
      <c r="N22" s="98"/>
      <c r="P22" s="4"/>
      <c r="Q22" s="72">
        <f>'Pagina de Calculo'!P54</f>
        <v>0</v>
      </c>
      <c r="R22" s="51"/>
      <c r="S22" s="75"/>
      <c r="T22" s="76"/>
      <c r="U22" s="51"/>
    </row>
    <row r="23" spans="1:21" ht="21.95" customHeight="1">
      <c r="A23" s="4"/>
      <c r="B23" s="72">
        <f>'Pagina de Calculo'!P7</f>
        <v>0</v>
      </c>
      <c r="C23" s="51"/>
      <c r="D23" s="140"/>
      <c r="E23" s="141"/>
      <c r="F23" s="142"/>
      <c r="G23" s="51"/>
      <c r="I23" s="4"/>
      <c r="J23" s="71">
        <f>'Pagina de Calculo'!F28</f>
        <v>0</v>
      </c>
      <c r="K23" s="54"/>
      <c r="L23" s="93"/>
      <c r="M23" s="97"/>
      <c r="N23" s="98"/>
      <c r="P23" s="4"/>
      <c r="Q23" s="72">
        <f>'Pagina de Calculo'!P55</f>
        <v>0</v>
      </c>
      <c r="R23" s="51"/>
      <c r="S23" s="75"/>
      <c r="T23" s="76"/>
      <c r="U23" s="51"/>
    </row>
    <row r="24" spans="1:21" ht="21.95" customHeight="1">
      <c r="A24" s="4"/>
      <c r="B24" s="72">
        <f>'Pagina de Calculo'!P8</f>
        <v>0</v>
      </c>
      <c r="C24" s="51"/>
      <c r="D24" s="140"/>
      <c r="E24" s="141"/>
      <c r="F24" s="142"/>
      <c r="G24" s="51"/>
      <c r="I24" s="4"/>
      <c r="J24" s="71">
        <f>'Pagina de Calculo'!F29</f>
        <v>0</v>
      </c>
      <c r="K24" s="54"/>
      <c r="L24" s="93"/>
      <c r="M24" s="97"/>
      <c r="N24" s="98"/>
      <c r="P24" s="4"/>
      <c r="Q24" s="72">
        <f>'Pagina de Calculo'!P56</f>
        <v>0</v>
      </c>
      <c r="R24" s="51"/>
      <c r="S24" s="75"/>
      <c r="T24" s="76"/>
      <c r="U24" s="51"/>
    </row>
    <row r="25" spans="1:21" ht="21.95" customHeight="1">
      <c r="A25" s="4"/>
      <c r="B25" s="72">
        <f>'Pagina de Calculo'!P9</f>
        <v>0</v>
      </c>
      <c r="C25" s="51"/>
      <c r="D25" s="140"/>
      <c r="E25" s="141"/>
      <c r="F25" s="142"/>
      <c r="G25" s="51"/>
      <c r="I25" s="4"/>
      <c r="J25" s="71">
        <f>'Pagina de Calculo'!F30</f>
        <v>0</v>
      </c>
      <c r="K25" s="54"/>
      <c r="L25" s="93"/>
      <c r="M25" s="97"/>
      <c r="N25" s="98"/>
      <c r="P25" s="4"/>
      <c r="Q25" s="72">
        <f>'Pagina de Calculo'!P57</f>
        <v>0</v>
      </c>
      <c r="R25" s="51"/>
      <c r="S25" s="75"/>
      <c r="T25" s="76"/>
      <c r="U25" s="51"/>
    </row>
    <row r="26" spans="1:21" ht="21.95" customHeight="1">
      <c r="A26" s="4"/>
      <c r="B26" s="72">
        <f>'Pagina de Calculo'!P10</f>
        <v>0</v>
      </c>
      <c r="C26" s="51"/>
      <c r="D26" s="140"/>
      <c r="E26" s="141"/>
      <c r="F26" s="142"/>
      <c r="G26" s="51"/>
      <c r="I26" s="4"/>
      <c r="J26" s="71">
        <f>'Pagina de Calculo'!F31</f>
        <v>0</v>
      </c>
      <c r="K26" s="54"/>
      <c r="L26" s="93"/>
      <c r="M26" s="97"/>
      <c r="N26" s="98"/>
      <c r="P26" s="4"/>
      <c r="Q26" s="72">
        <f>'Pagina de Calculo'!P58</f>
        <v>0</v>
      </c>
      <c r="R26" s="51"/>
      <c r="S26" s="75"/>
      <c r="T26" s="76"/>
      <c r="U26" s="51"/>
    </row>
    <row r="27" spans="1:21" ht="21.95" customHeight="1" thickBot="1">
      <c r="A27" s="4"/>
      <c r="B27" s="72">
        <f>'Pagina de Calculo'!P11</f>
        <v>0</v>
      </c>
      <c r="C27" s="51"/>
      <c r="D27" s="140"/>
      <c r="E27" s="141"/>
      <c r="F27" s="142"/>
      <c r="G27" s="51"/>
      <c r="I27" s="38"/>
      <c r="J27" s="71">
        <f>'Pagina de Calculo'!F32</f>
        <v>0</v>
      </c>
      <c r="K27" s="56"/>
      <c r="L27" s="145"/>
      <c r="M27" s="146"/>
      <c r="N27" s="147"/>
      <c r="P27" s="15"/>
      <c r="Q27" s="73">
        <f>'Pagina de Calculo'!P59</f>
        <v>0</v>
      </c>
      <c r="R27" s="52"/>
      <c r="S27" s="77"/>
      <c r="T27" s="78"/>
      <c r="U27" s="52"/>
    </row>
    <row r="28" spans="1:21" ht="21.95" customHeight="1" thickBot="1">
      <c r="A28" s="4"/>
      <c r="B28" s="72">
        <f>'Pagina de Calculo'!P12</f>
        <v>0</v>
      </c>
      <c r="C28" s="51"/>
      <c r="D28" s="140"/>
      <c r="E28" s="141"/>
      <c r="F28" s="142"/>
      <c r="G28" s="51"/>
      <c r="I28" s="150" t="s">
        <v>51</v>
      </c>
      <c r="J28" s="151"/>
      <c r="K28" s="151"/>
      <c r="L28" s="151"/>
      <c r="M28" s="151"/>
      <c r="N28" s="152"/>
      <c r="P28" s="79" t="s">
        <v>53</v>
      </c>
      <c r="Q28" s="81"/>
      <c r="R28" s="46" t="s">
        <v>9</v>
      </c>
      <c r="S28" s="79" t="s">
        <v>54</v>
      </c>
      <c r="T28" s="80"/>
      <c r="U28" s="81"/>
    </row>
    <row r="29" spans="1:21" ht="21.95" customHeight="1">
      <c r="A29" s="4"/>
      <c r="B29" s="72">
        <f>'Pagina de Calculo'!P13</f>
        <v>0</v>
      </c>
      <c r="C29" s="51"/>
      <c r="D29" s="140"/>
      <c r="E29" s="141"/>
      <c r="F29" s="142"/>
      <c r="G29" s="51"/>
      <c r="I29" s="153" t="s">
        <v>32</v>
      </c>
      <c r="J29" s="154"/>
      <c r="K29" s="16" t="s">
        <v>38</v>
      </c>
      <c r="L29" s="148" t="s">
        <v>32</v>
      </c>
      <c r="M29" s="149"/>
      <c r="N29" s="17" t="s">
        <v>38</v>
      </c>
      <c r="P29" s="82"/>
      <c r="Q29" s="84"/>
      <c r="R29" s="61"/>
      <c r="S29" s="82"/>
      <c r="T29" s="83"/>
      <c r="U29" s="84"/>
    </row>
    <row r="30" spans="1:21" ht="21.95" customHeight="1">
      <c r="A30" s="4"/>
      <c r="B30" s="72">
        <f>'Pagina de Calculo'!P14</f>
        <v>0</v>
      </c>
      <c r="C30" s="51"/>
      <c r="D30" s="140"/>
      <c r="E30" s="141"/>
      <c r="F30" s="142"/>
      <c r="G30" s="51"/>
      <c r="I30" s="75"/>
      <c r="J30" s="85"/>
      <c r="K30" s="57"/>
      <c r="L30" s="75"/>
      <c r="M30" s="85"/>
      <c r="N30" s="59"/>
      <c r="P30" s="75"/>
      <c r="Q30" s="76"/>
      <c r="R30" s="62"/>
      <c r="S30" s="75"/>
      <c r="T30" s="85"/>
      <c r="U30" s="76"/>
    </row>
    <row r="31" spans="1:21" ht="21.95" customHeight="1">
      <c r="A31" s="4"/>
      <c r="B31" s="72">
        <f>'Pagina de Calculo'!P15</f>
        <v>0</v>
      </c>
      <c r="C31" s="51"/>
      <c r="D31" s="140"/>
      <c r="E31" s="141"/>
      <c r="F31" s="142"/>
      <c r="G31" s="51"/>
      <c r="I31" s="75"/>
      <c r="J31" s="85"/>
      <c r="K31" s="57"/>
      <c r="L31" s="75"/>
      <c r="M31" s="85"/>
      <c r="N31" s="59"/>
      <c r="P31" s="75"/>
      <c r="Q31" s="76"/>
      <c r="R31" s="62"/>
      <c r="S31" s="75"/>
      <c r="T31" s="85"/>
      <c r="U31" s="76"/>
    </row>
    <row r="32" spans="1:21" ht="21.95" customHeight="1">
      <c r="A32" s="4"/>
      <c r="B32" s="72">
        <f>'Pagina de Calculo'!P16</f>
        <v>0</v>
      </c>
      <c r="C32" s="51"/>
      <c r="D32" s="140"/>
      <c r="E32" s="141"/>
      <c r="F32" s="142"/>
      <c r="G32" s="51"/>
      <c r="I32" s="75"/>
      <c r="J32" s="85"/>
      <c r="K32" s="57"/>
      <c r="L32" s="75"/>
      <c r="M32" s="85"/>
      <c r="N32" s="59"/>
      <c r="P32" s="75"/>
      <c r="Q32" s="76"/>
      <c r="R32" s="62"/>
      <c r="S32" s="75"/>
      <c r="T32" s="85"/>
      <c r="U32" s="76"/>
    </row>
    <row r="33" spans="1:21" ht="21.95" customHeight="1">
      <c r="A33" s="4"/>
      <c r="B33" s="72">
        <f>'Pagina de Calculo'!P17</f>
        <v>0</v>
      </c>
      <c r="C33" s="51"/>
      <c r="D33" s="140"/>
      <c r="E33" s="141"/>
      <c r="F33" s="142"/>
      <c r="G33" s="51"/>
      <c r="I33" s="75"/>
      <c r="J33" s="85"/>
      <c r="K33" s="57"/>
      <c r="L33" s="75"/>
      <c r="M33" s="85"/>
      <c r="N33" s="59"/>
      <c r="P33" s="75"/>
      <c r="Q33" s="76"/>
      <c r="R33" s="62"/>
      <c r="S33" s="75"/>
      <c r="T33" s="85"/>
      <c r="U33" s="76"/>
    </row>
    <row r="34" spans="1:21" ht="21.95" customHeight="1">
      <c r="A34" s="4"/>
      <c r="B34" s="72">
        <f>'Pagina de Calculo'!P18</f>
        <v>0</v>
      </c>
      <c r="C34" s="51"/>
      <c r="D34" s="140"/>
      <c r="E34" s="141"/>
      <c r="F34" s="142"/>
      <c r="G34" s="51"/>
      <c r="I34" s="75"/>
      <c r="J34" s="85"/>
      <c r="K34" s="57"/>
      <c r="L34" s="75"/>
      <c r="M34" s="85"/>
      <c r="N34" s="59"/>
      <c r="P34" s="75"/>
      <c r="Q34" s="76"/>
      <c r="R34" s="62"/>
      <c r="S34" s="75"/>
      <c r="T34" s="85"/>
      <c r="U34" s="76"/>
    </row>
    <row r="35" spans="1:21" ht="21.95" customHeight="1">
      <c r="A35" s="4"/>
      <c r="B35" s="72">
        <f>'Pagina de Calculo'!P19</f>
        <v>0</v>
      </c>
      <c r="C35" s="51"/>
      <c r="D35" s="140"/>
      <c r="E35" s="141"/>
      <c r="F35" s="142"/>
      <c r="G35" s="51"/>
      <c r="I35" s="75"/>
      <c r="J35" s="85"/>
      <c r="K35" s="57"/>
      <c r="L35" s="75"/>
      <c r="M35" s="85"/>
      <c r="N35" s="59"/>
      <c r="P35" s="75"/>
      <c r="Q35" s="76"/>
      <c r="R35" s="62"/>
      <c r="S35" s="75"/>
      <c r="T35" s="85"/>
      <c r="U35" s="76"/>
    </row>
    <row r="36" spans="1:21" ht="21.95" customHeight="1">
      <c r="A36" s="4"/>
      <c r="B36" s="72">
        <f>'Pagina de Calculo'!P20</f>
        <v>0</v>
      </c>
      <c r="C36" s="51"/>
      <c r="D36" s="140"/>
      <c r="E36" s="141"/>
      <c r="F36" s="142"/>
      <c r="G36" s="51"/>
      <c r="I36" s="75"/>
      <c r="J36" s="85"/>
      <c r="K36" s="57"/>
      <c r="L36" s="75"/>
      <c r="M36" s="85"/>
      <c r="N36" s="59"/>
      <c r="P36" s="75"/>
      <c r="Q36" s="76"/>
      <c r="R36" s="62"/>
      <c r="S36" s="75"/>
      <c r="T36" s="85"/>
      <c r="U36" s="76"/>
    </row>
    <row r="37" spans="1:21" ht="21.95" customHeight="1">
      <c r="A37" s="4"/>
      <c r="B37" s="72">
        <f>'Pagina de Calculo'!P21</f>
        <v>0</v>
      </c>
      <c r="C37" s="51"/>
      <c r="D37" s="140"/>
      <c r="E37" s="141"/>
      <c r="F37" s="142"/>
      <c r="G37" s="51"/>
      <c r="I37" s="75"/>
      <c r="J37" s="85"/>
      <c r="K37" s="57"/>
      <c r="L37" s="75"/>
      <c r="M37" s="85"/>
      <c r="N37" s="59"/>
      <c r="P37" s="75"/>
      <c r="Q37" s="76"/>
      <c r="R37" s="62"/>
      <c r="S37" s="75"/>
      <c r="T37" s="85"/>
      <c r="U37" s="76"/>
    </row>
    <row r="38" spans="1:21" ht="21.95" customHeight="1">
      <c r="A38" s="4"/>
      <c r="B38" s="72">
        <f>'Pagina de Calculo'!P22</f>
        <v>0</v>
      </c>
      <c r="C38" s="51"/>
      <c r="D38" s="140"/>
      <c r="E38" s="141"/>
      <c r="F38" s="142"/>
      <c r="G38" s="51"/>
      <c r="I38" s="75"/>
      <c r="J38" s="85"/>
      <c r="K38" s="57"/>
      <c r="L38" s="75"/>
      <c r="M38" s="85"/>
      <c r="N38" s="59"/>
      <c r="P38" s="75"/>
      <c r="Q38" s="76"/>
      <c r="R38" s="62"/>
      <c r="S38" s="75"/>
      <c r="T38" s="85"/>
      <c r="U38" s="76"/>
    </row>
    <row r="39" spans="1:21" ht="21.95" customHeight="1">
      <c r="A39" s="4"/>
      <c r="B39" s="72">
        <f>'Pagina de Calculo'!P23</f>
        <v>0</v>
      </c>
      <c r="C39" s="51"/>
      <c r="D39" s="140"/>
      <c r="E39" s="141"/>
      <c r="F39" s="142"/>
      <c r="G39" s="51"/>
      <c r="I39" s="75"/>
      <c r="J39" s="85"/>
      <c r="K39" s="57"/>
      <c r="L39" s="75"/>
      <c r="M39" s="85"/>
      <c r="N39" s="59"/>
      <c r="P39" s="75"/>
      <c r="Q39" s="76"/>
      <c r="R39" s="62"/>
      <c r="S39" s="75"/>
      <c r="T39" s="85"/>
      <c r="U39" s="76"/>
    </row>
    <row r="40" spans="1:21" ht="21.95" customHeight="1" thickBot="1">
      <c r="A40" s="15"/>
      <c r="B40" s="73">
        <f>'Pagina de Calculo'!P24</f>
        <v>0</v>
      </c>
      <c r="C40" s="52"/>
      <c r="D40" s="163"/>
      <c r="E40" s="164"/>
      <c r="F40" s="165"/>
      <c r="G40" s="52"/>
      <c r="I40" s="77"/>
      <c r="J40" s="86"/>
      <c r="K40" s="58"/>
      <c r="L40" s="77"/>
      <c r="M40" s="86"/>
      <c r="N40" s="60"/>
      <c r="P40" s="77"/>
      <c r="Q40" s="78"/>
      <c r="R40" s="63"/>
      <c r="S40" s="77"/>
      <c r="T40" s="86"/>
      <c r="U40" s="78"/>
    </row>
  </sheetData>
  <sheetProtection algorithmName="SHA-512" hashValue="rq6bhCEgSg6JdCKh3duiyStSmnKwx3DFN9BAhOYldK6TS1MxOwf8PdgC7iZsspnr0BAKZ+wnZs5+aYZYet5SZg==" saltValue="E6yHXm0XxS/6ly2PZNLRXA==" spinCount="100000" sheet="1" selectLockedCells="1"/>
  <mergeCells count="166">
    <mergeCell ref="D38:F38"/>
    <mergeCell ref="D39:F39"/>
    <mergeCell ref="D40:F40"/>
    <mergeCell ref="F12:F13"/>
    <mergeCell ref="D26:F26"/>
    <mergeCell ref="D27:F27"/>
    <mergeCell ref="D28:F28"/>
    <mergeCell ref="D29:F29"/>
    <mergeCell ref="D30:F30"/>
    <mergeCell ref="D31:F31"/>
    <mergeCell ref="D32:F32"/>
    <mergeCell ref="D33:F33"/>
    <mergeCell ref="D34:F34"/>
    <mergeCell ref="D35:F35"/>
    <mergeCell ref="D36:F36"/>
    <mergeCell ref="D18:F18"/>
    <mergeCell ref="D19:F19"/>
    <mergeCell ref="D20:F20"/>
    <mergeCell ref="D21:F21"/>
    <mergeCell ref="D22:F22"/>
    <mergeCell ref="D23:F23"/>
    <mergeCell ref="D24:F24"/>
    <mergeCell ref="D25:F25"/>
    <mergeCell ref="I16:K16"/>
    <mergeCell ref="L16:N16"/>
    <mergeCell ref="I15:N15"/>
    <mergeCell ref="L17:N17"/>
    <mergeCell ref="L19:N19"/>
    <mergeCell ref="L20:N20"/>
    <mergeCell ref="L21:N21"/>
    <mergeCell ref="L22:N22"/>
    <mergeCell ref="B17:C17"/>
    <mergeCell ref="L24:N24"/>
    <mergeCell ref="L25:N25"/>
    <mergeCell ref="E17:F17"/>
    <mergeCell ref="L37:M37"/>
    <mergeCell ref="L33:M33"/>
    <mergeCell ref="I31:J31"/>
    <mergeCell ref="I32:J32"/>
    <mergeCell ref="I33:J33"/>
    <mergeCell ref="I35:J35"/>
    <mergeCell ref="L35:M35"/>
    <mergeCell ref="L26:N26"/>
    <mergeCell ref="L27:N27"/>
    <mergeCell ref="L29:M29"/>
    <mergeCell ref="L30:M30"/>
    <mergeCell ref="L31:M31"/>
    <mergeCell ref="L32:M32"/>
    <mergeCell ref="I30:J30"/>
    <mergeCell ref="I28:N28"/>
    <mergeCell ref="I29:J29"/>
    <mergeCell ref="L18:N18"/>
    <mergeCell ref="I40:J40"/>
    <mergeCell ref="L40:M40"/>
    <mergeCell ref="A1:B1"/>
    <mergeCell ref="A2:B2"/>
    <mergeCell ref="C1:G1"/>
    <mergeCell ref="C2:G2"/>
    <mergeCell ref="A3:G3"/>
    <mergeCell ref="B9:C9"/>
    <mergeCell ref="B10:C10"/>
    <mergeCell ref="B11:C11"/>
    <mergeCell ref="B12:C12"/>
    <mergeCell ref="I17:K17"/>
    <mergeCell ref="L10:M10"/>
    <mergeCell ref="I11:J11"/>
    <mergeCell ref="L38:M38"/>
    <mergeCell ref="L39:M39"/>
    <mergeCell ref="D37:F37"/>
    <mergeCell ref="I39:J39"/>
    <mergeCell ref="L34:M34"/>
    <mergeCell ref="I34:J34"/>
    <mergeCell ref="I36:J36"/>
    <mergeCell ref="I37:J37"/>
    <mergeCell ref="I38:J38"/>
    <mergeCell ref="L36:M36"/>
    <mergeCell ref="L6:M6"/>
    <mergeCell ref="E14:F14"/>
    <mergeCell ref="I8:J8"/>
    <mergeCell ref="L8:M8"/>
    <mergeCell ref="I9:J9"/>
    <mergeCell ref="L9:M9"/>
    <mergeCell ref="I13:J13"/>
    <mergeCell ref="L13:M13"/>
    <mergeCell ref="I14:J14"/>
    <mergeCell ref="L14:M14"/>
    <mergeCell ref="A8:F8"/>
    <mergeCell ref="A4:G7"/>
    <mergeCell ref="E10:F10"/>
    <mergeCell ref="L1:M1"/>
    <mergeCell ref="I7:J7"/>
    <mergeCell ref="L7:M7"/>
    <mergeCell ref="I1:J1"/>
    <mergeCell ref="L23:N23"/>
    <mergeCell ref="I10:J10"/>
    <mergeCell ref="B13:C13"/>
    <mergeCell ref="B14:C14"/>
    <mergeCell ref="B15:C15"/>
    <mergeCell ref="B16:C16"/>
    <mergeCell ref="D12:D13"/>
    <mergeCell ref="E12:E13"/>
    <mergeCell ref="L11:M11"/>
    <mergeCell ref="I12:J12"/>
    <mergeCell ref="L12:M12"/>
    <mergeCell ref="I2:J2"/>
    <mergeCell ref="L2:M2"/>
    <mergeCell ref="I3:J3"/>
    <mergeCell ref="L3:M3"/>
    <mergeCell ref="I4:J4"/>
    <mergeCell ref="L4:M4"/>
    <mergeCell ref="I5:J5"/>
    <mergeCell ref="L5:M5"/>
    <mergeCell ref="I6:J6"/>
    <mergeCell ref="S6:T6"/>
    <mergeCell ref="S7:T7"/>
    <mergeCell ref="S8:T8"/>
    <mergeCell ref="S9:T9"/>
    <mergeCell ref="S10:T10"/>
    <mergeCell ref="S1:T1"/>
    <mergeCell ref="S2:T2"/>
    <mergeCell ref="S3:T3"/>
    <mergeCell ref="S4:T4"/>
    <mergeCell ref="S5:T5"/>
    <mergeCell ref="P35:Q35"/>
    <mergeCell ref="P36:Q36"/>
    <mergeCell ref="S22:T22"/>
    <mergeCell ref="S23:T23"/>
    <mergeCell ref="S24:T24"/>
    <mergeCell ref="S25:T25"/>
    <mergeCell ref="S26:T26"/>
    <mergeCell ref="S27:T27"/>
    <mergeCell ref="S11:T11"/>
    <mergeCell ref="S12:T12"/>
    <mergeCell ref="S13:T13"/>
    <mergeCell ref="S14:T14"/>
    <mergeCell ref="S15:T15"/>
    <mergeCell ref="S16:T16"/>
    <mergeCell ref="S17:T17"/>
    <mergeCell ref="S21:T21"/>
    <mergeCell ref="S18:T18"/>
    <mergeCell ref="S19:T19"/>
    <mergeCell ref="S20:T20"/>
    <mergeCell ref="P37:Q37"/>
    <mergeCell ref="P38:Q38"/>
    <mergeCell ref="P39:Q39"/>
    <mergeCell ref="P40:Q40"/>
    <mergeCell ref="S28:U28"/>
    <mergeCell ref="S29:U29"/>
    <mergeCell ref="S30:U30"/>
    <mergeCell ref="S31:U31"/>
    <mergeCell ref="S32:U32"/>
    <mergeCell ref="S33:U33"/>
    <mergeCell ref="S34:U34"/>
    <mergeCell ref="S35:U35"/>
    <mergeCell ref="S36:U36"/>
    <mergeCell ref="S37:U37"/>
    <mergeCell ref="S38:U38"/>
    <mergeCell ref="S39:U39"/>
    <mergeCell ref="S40:U40"/>
    <mergeCell ref="P28:Q28"/>
    <mergeCell ref="P29:Q29"/>
    <mergeCell ref="P30:Q30"/>
    <mergeCell ref="P31:Q31"/>
    <mergeCell ref="P32:Q32"/>
    <mergeCell ref="P33:Q33"/>
    <mergeCell ref="P34:Q34"/>
  </mergeCells>
  <pageMargins left="0.70866141732283472" right="0.70866141732283472" top="0.74803149606299213" bottom="0.74803149606299213" header="0.31496062992125984" footer="0.31496062992125984"/>
  <pageSetup paperSize="9" scale="75" pageOrder="overThenDown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319C85-5E3A-4A27-B0B2-FF9690DC5458}">
  <dimension ref="B1:N28"/>
  <sheetViews>
    <sheetView workbookViewId="0">
      <selection activeCell="I3" sqref="I3"/>
    </sheetView>
  </sheetViews>
  <sheetFormatPr defaultColWidth="9.125" defaultRowHeight="15"/>
  <cols>
    <col min="1" max="1" width="9.125" style="2"/>
    <col min="2" max="2" width="16.75" style="2" customWidth="1"/>
    <col min="3" max="3" width="11.5" style="2" customWidth="1"/>
    <col min="4" max="4" width="14.625" style="2" bestFit="1" customWidth="1"/>
    <col min="5" max="5" width="5.875" style="2" bestFit="1" customWidth="1"/>
    <col min="6" max="6" width="9.125" style="2"/>
    <col min="7" max="7" width="21.5" style="2" customWidth="1"/>
    <col min="8" max="8" width="18.125" style="2" bestFit="1" customWidth="1"/>
    <col min="9" max="9" width="14.625" style="2" bestFit="1" customWidth="1"/>
    <col min="10" max="11" width="9.125" style="2"/>
    <col min="12" max="12" width="18" style="2" customWidth="1"/>
    <col min="13" max="13" width="15.625" style="2" customWidth="1"/>
    <col min="14" max="16384" width="9.125" style="2"/>
  </cols>
  <sheetData>
    <row r="1" spans="2:14" ht="16.5" thickBot="1">
      <c r="L1" s="30"/>
      <c r="M1" s="30"/>
      <c r="N1" s="30"/>
    </row>
    <row r="2" spans="2:14" ht="15.75">
      <c r="B2" s="27" t="s">
        <v>18</v>
      </c>
      <c r="C2" s="28" t="s">
        <v>19</v>
      </c>
      <c r="D2" s="28" t="s">
        <v>29</v>
      </c>
      <c r="E2" s="29" t="s">
        <v>22</v>
      </c>
      <c r="G2" s="27" t="s">
        <v>31</v>
      </c>
      <c r="H2" s="28" t="s">
        <v>19</v>
      </c>
      <c r="I2" s="28" t="s">
        <v>29</v>
      </c>
      <c r="J2" s="29" t="s">
        <v>22</v>
      </c>
      <c r="L2" s="31" t="s">
        <v>37</v>
      </c>
      <c r="M2" s="32" t="s">
        <v>19</v>
      </c>
      <c r="N2" s="33" t="s">
        <v>22</v>
      </c>
    </row>
    <row r="3" spans="2:14">
      <c r="B3" s="20">
        <f>Ficha!A19</f>
        <v>0</v>
      </c>
      <c r="C3" s="21" t="s">
        <v>5</v>
      </c>
      <c r="D3" s="21">
        <v>0.5</v>
      </c>
      <c r="E3" s="22">
        <v>0</v>
      </c>
      <c r="G3" s="20">
        <f>Ficha!P2</f>
        <v>0</v>
      </c>
      <c r="H3" s="21" t="s">
        <v>5</v>
      </c>
      <c r="I3" s="21">
        <v>0.5</v>
      </c>
      <c r="J3" s="22">
        <v>0</v>
      </c>
      <c r="L3" s="20">
        <f>Ficha!I19</f>
        <v>0</v>
      </c>
      <c r="M3" s="21" t="s">
        <v>5</v>
      </c>
      <c r="N3" s="22">
        <v>0</v>
      </c>
    </row>
    <row r="4" spans="2:14">
      <c r="B4" s="20">
        <f>Ficha!A20</f>
        <v>0</v>
      </c>
      <c r="C4" s="21" t="s">
        <v>5</v>
      </c>
      <c r="D4" s="21">
        <v>0.5</v>
      </c>
      <c r="E4" s="22">
        <v>0</v>
      </c>
      <c r="G4" s="20">
        <f>Ficha!P3</f>
        <v>0</v>
      </c>
      <c r="H4" s="21" t="s">
        <v>5</v>
      </c>
      <c r="I4" s="21">
        <v>0.5</v>
      </c>
      <c r="J4" s="22">
        <v>0</v>
      </c>
      <c r="L4" s="20">
        <f>Ficha!I20</f>
        <v>0</v>
      </c>
      <c r="M4" s="21" t="s">
        <v>5</v>
      </c>
      <c r="N4" s="22">
        <v>0</v>
      </c>
    </row>
    <row r="5" spans="2:14">
      <c r="B5" s="20">
        <f>Ficha!A21</f>
        <v>0</v>
      </c>
      <c r="C5" s="21" t="s">
        <v>5</v>
      </c>
      <c r="D5" s="21">
        <v>0.5</v>
      </c>
      <c r="E5" s="22">
        <v>0</v>
      </c>
      <c r="G5" s="20">
        <f>Ficha!P4</f>
        <v>0</v>
      </c>
      <c r="H5" s="21" t="s">
        <v>5</v>
      </c>
      <c r="I5" s="21">
        <v>0.5</v>
      </c>
      <c r="J5" s="22">
        <v>0</v>
      </c>
      <c r="L5" s="20">
        <f>Ficha!I21</f>
        <v>0</v>
      </c>
      <c r="M5" s="21" t="s">
        <v>5</v>
      </c>
      <c r="N5" s="22">
        <v>0</v>
      </c>
    </row>
    <row r="6" spans="2:14">
      <c r="B6" s="20">
        <f>Ficha!A22</f>
        <v>0</v>
      </c>
      <c r="C6" s="21" t="s">
        <v>5</v>
      </c>
      <c r="D6" s="21">
        <v>0.5</v>
      </c>
      <c r="E6" s="22">
        <v>0</v>
      </c>
      <c r="G6" s="20">
        <f>Ficha!P5</f>
        <v>0</v>
      </c>
      <c r="H6" s="21" t="s">
        <v>5</v>
      </c>
      <c r="I6" s="21">
        <v>0.5</v>
      </c>
      <c r="J6" s="22">
        <v>0</v>
      </c>
      <c r="L6" s="20">
        <f>Ficha!I22</f>
        <v>0</v>
      </c>
      <c r="M6" s="21" t="s">
        <v>5</v>
      </c>
      <c r="N6" s="22">
        <v>0</v>
      </c>
    </row>
    <row r="7" spans="2:14">
      <c r="B7" s="20">
        <f>Ficha!A23</f>
        <v>0</v>
      </c>
      <c r="C7" s="21" t="s">
        <v>5</v>
      </c>
      <c r="D7" s="21">
        <v>0.5</v>
      </c>
      <c r="E7" s="22">
        <v>0</v>
      </c>
      <c r="G7" s="20">
        <f>Ficha!P6</f>
        <v>0</v>
      </c>
      <c r="H7" s="21" t="s">
        <v>5</v>
      </c>
      <c r="I7" s="21">
        <v>0.5</v>
      </c>
      <c r="J7" s="22">
        <v>0</v>
      </c>
      <c r="L7" s="20">
        <f>Ficha!I23</f>
        <v>0</v>
      </c>
      <c r="M7" s="21" t="s">
        <v>5</v>
      </c>
      <c r="N7" s="22">
        <v>0</v>
      </c>
    </row>
    <row r="8" spans="2:14">
      <c r="B8" s="20">
        <f>Ficha!A24</f>
        <v>0</v>
      </c>
      <c r="C8" s="21" t="s">
        <v>5</v>
      </c>
      <c r="D8" s="21">
        <v>0.5</v>
      </c>
      <c r="E8" s="22">
        <v>0</v>
      </c>
      <c r="G8" s="20">
        <f>Ficha!P7</f>
        <v>0</v>
      </c>
      <c r="H8" s="21" t="s">
        <v>5</v>
      </c>
      <c r="I8" s="21">
        <v>0.5</v>
      </c>
      <c r="J8" s="22">
        <v>0</v>
      </c>
      <c r="L8" s="20">
        <f>Ficha!I24</f>
        <v>0</v>
      </c>
      <c r="M8" s="21" t="s">
        <v>5</v>
      </c>
      <c r="N8" s="22">
        <v>0</v>
      </c>
    </row>
    <row r="9" spans="2:14">
      <c r="B9" s="20">
        <f>Ficha!A25</f>
        <v>0</v>
      </c>
      <c r="C9" s="21" t="s">
        <v>5</v>
      </c>
      <c r="D9" s="21">
        <v>0.5</v>
      </c>
      <c r="E9" s="22">
        <v>0</v>
      </c>
      <c r="G9" s="20">
        <f>Ficha!P8</f>
        <v>0</v>
      </c>
      <c r="H9" s="21" t="s">
        <v>5</v>
      </c>
      <c r="I9" s="21">
        <v>0.5</v>
      </c>
      <c r="J9" s="22">
        <v>0</v>
      </c>
      <c r="L9" s="20">
        <f>Ficha!I25</f>
        <v>0</v>
      </c>
      <c r="M9" s="21" t="s">
        <v>5</v>
      </c>
      <c r="N9" s="22">
        <v>0</v>
      </c>
    </row>
    <row r="10" spans="2:14">
      <c r="B10" s="20">
        <f>Ficha!A26</f>
        <v>0</v>
      </c>
      <c r="C10" s="21" t="s">
        <v>5</v>
      </c>
      <c r="D10" s="21">
        <v>0.5</v>
      </c>
      <c r="E10" s="22">
        <v>0</v>
      </c>
      <c r="G10" s="20">
        <f>Ficha!P9</f>
        <v>0</v>
      </c>
      <c r="H10" s="21" t="s">
        <v>5</v>
      </c>
      <c r="I10" s="21">
        <v>0.5</v>
      </c>
      <c r="J10" s="22">
        <v>0</v>
      </c>
      <c r="L10" s="20">
        <f>Ficha!I26</f>
        <v>0</v>
      </c>
      <c r="M10" s="21" t="s">
        <v>5</v>
      </c>
      <c r="N10" s="22">
        <v>0</v>
      </c>
    </row>
    <row r="11" spans="2:14" ht="15.75" thickBot="1">
      <c r="B11" s="20">
        <f>Ficha!A27</f>
        <v>0</v>
      </c>
      <c r="C11" s="21" t="s">
        <v>5</v>
      </c>
      <c r="D11" s="21">
        <v>0.5</v>
      </c>
      <c r="E11" s="22">
        <v>0</v>
      </c>
      <c r="G11" s="20">
        <f>Ficha!P10</f>
        <v>0</v>
      </c>
      <c r="H11" s="21" t="s">
        <v>5</v>
      </c>
      <c r="I11" s="21">
        <v>0.5</v>
      </c>
      <c r="J11" s="22">
        <v>0</v>
      </c>
      <c r="L11" s="23">
        <f>Ficha!I27</f>
        <v>0</v>
      </c>
      <c r="M11" s="21" t="s">
        <v>5</v>
      </c>
      <c r="N11" s="25">
        <v>0</v>
      </c>
    </row>
    <row r="12" spans="2:14" ht="15.75" thickBot="1">
      <c r="B12" s="20">
        <f>Ficha!A28</f>
        <v>0</v>
      </c>
      <c r="C12" s="21" t="s">
        <v>5</v>
      </c>
      <c r="D12" s="21">
        <v>0.5</v>
      </c>
      <c r="E12" s="22">
        <v>0</v>
      </c>
      <c r="G12" s="20">
        <f>Ficha!P11</f>
        <v>0</v>
      </c>
      <c r="H12" s="21" t="s">
        <v>5</v>
      </c>
      <c r="I12" s="21">
        <v>0.5</v>
      </c>
      <c r="J12" s="22">
        <v>0</v>
      </c>
    </row>
    <row r="13" spans="2:14" ht="15.75">
      <c r="B13" s="20">
        <f>Ficha!A29</f>
        <v>0</v>
      </c>
      <c r="C13" s="21" t="s">
        <v>5</v>
      </c>
      <c r="D13" s="21">
        <v>0.5</v>
      </c>
      <c r="E13" s="22">
        <v>0</v>
      </c>
      <c r="G13" s="20">
        <f>Ficha!P12</f>
        <v>0</v>
      </c>
      <c r="H13" s="21" t="s">
        <v>5</v>
      </c>
      <c r="I13" s="21">
        <v>0.5</v>
      </c>
      <c r="J13" s="22">
        <v>0</v>
      </c>
      <c r="L13" s="26"/>
      <c r="M13" s="36" t="s">
        <v>34</v>
      </c>
    </row>
    <row r="14" spans="2:14" ht="15.75">
      <c r="B14" s="20">
        <f>Ficha!A30</f>
        <v>0</v>
      </c>
      <c r="C14" s="21" t="s">
        <v>5</v>
      </c>
      <c r="D14" s="21">
        <v>0.5</v>
      </c>
      <c r="E14" s="22">
        <v>0</v>
      </c>
      <c r="G14" s="20">
        <f>Ficha!P13</f>
        <v>0</v>
      </c>
      <c r="H14" s="21" t="s">
        <v>5</v>
      </c>
      <c r="I14" s="21">
        <v>0.5</v>
      </c>
      <c r="J14" s="22">
        <v>0</v>
      </c>
      <c r="L14" s="34" t="s">
        <v>33</v>
      </c>
      <c r="M14" s="22">
        <v>0</v>
      </c>
    </row>
    <row r="15" spans="2:14" ht="15.75">
      <c r="B15" s="20">
        <f>Ficha!A31</f>
        <v>0</v>
      </c>
      <c r="C15" s="21" t="s">
        <v>5</v>
      </c>
      <c r="D15" s="21">
        <v>0.5</v>
      </c>
      <c r="E15" s="22">
        <v>0</v>
      </c>
      <c r="G15" s="20">
        <f>Ficha!P14</f>
        <v>0</v>
      </c>
      <c r="H15" s="21" t="s">
        <v>5</v>
      </c>
      <c r="I15" s="21">
        <v>0.5</v>
      </c>
      <c r="J15" s="22">
        <v>0</v>
      </c>
      <c r="L15" s="34" t="s">
        <v>35</v>
      </c>
      <c r="M15" s="22">
        <v>0</v>
      </c>
    </row>
    <row r="16" spans="2:14" ht="15.75">
      <c r="B16" s="20">
        <f>Ficha!A32</f>
        <v>0</v>
      </c>
      <c r="C16" s="21" t="s">
        <v>5</v>
      </c>
      <c r="D16" s="21">
        <v>0.5</v>
      </c>
      <c r="E16" s="22">
        <v>0</v>
      </c>
      <c r="G16" s="20">
        <f>Ficha!P15</f>
        <v>0</v>
      </c>
      <c r="H16" s="21" t="s">
        <v>5</v>
      </c>
      <c r="I16" s="21">
        <v>0.5</v>
      </c>
      <c r="J16" s="22">
        <v>0</v>
      </c>
      <c r="L16" s="34" t="s">
        <v>36</v>
      </c>
      <c r="M16" s="22">
        <v>0</v>
      </c>
    </row>
    <row r="17" spans="2:13" ht="16.5" thickBot="1">
      <c r="B17" s="20">
        <f>Ficha!A33</f>
        <v>0</v>
      </c>
      <c r="C17" s="21" t="s">
        <v>5</v>
      </c>
      <c r="D17" s="21">
        <v>0.5</v>
      </c>
      <c r="E17" s="22">
        <v>0</v>
      </c>
      <c r="G17" s="20">
        <f>Ficha!P16</f>
        <v>0</v>
      </c>
      <c r="H17" s="21" t="s">
        <v>5</v>
      </c>
      <c r="I17" s="21">
        <v>0.5</v>
      </c>
      <c r="J17" s="22">
        <v>0</v>
      </c>
      <c r="L17" s="35" t="s">
        <v>57</v>
      </c>
      <c r="M17" s="74">
        <v>0</v>
      </c>
    </row>
    <row r="18" spans="2:13">
      <c r="B18" s="20">
        <f>Ficha!A34</f>
        <v>0</v>
      </c>
      <c r="C18" s="21" t="s">
        <v>5</v>
      </c>
      <c r="D18" s="21">
        <v>0.5</v>
      </c>
      <c r="E18" s="22">
        <v>0</v>
      </c>
      <c r="G18" s="20">
        <f>Ficha!P17</f>
        <v>0</v>
      </c>
      <c r="H18" s="21" t="s">
        <v>5</v>
      </c>
      <c r="I18" s="21">
        <v>0.5</v>
      </c>
      <c r="J18" s="22">
        <v>0</v>
      </c>
    </row>
    <row r="19" spans="2:13">
      <c r="B19" s="20">
        <f>Ficha!A35</f>
        <v>0</v>
      </c>
      <c r="C19" s="21" t="s">
        <v>5</v>
      </c>
      <c r="D19" s="21">
        <v>0.5</v>
      </c>
      <c r="E19" s="22">
        <v>0</v>
      </c>
      <c r="G19" s="20">
        <f>Ficha!P18</f>
        <v>0</v>
      </c>
      <c r="H19" s="21" t="s">
        <v>5</v>
      </c>
      <c r="I19" s="21">
        <v>0.5</v>
      </c>
      <c r="J19" s="22">
        <v>0</v>
      </c>
    </row>
    <row r="20" spans="2:13">
      <c r="B20" s="20">
        <f>Ficha!A36</f>
        <v>0</v>
      </c>
      <c r="C20" s="21" t="s">
        <v>5</v>
      </c>
      <c r="D20" s="21">
        <v>0.5</v>
      </c>
      <c r="E20" s="22">
        <v>0</v>
      </c>
      <c r="G20" s="20">
        <f>Ficha!P19</f>
        <v>0</v>
      </c>
      <c r="H20" s="21" t="s">
        <v>5</v>
      </c>
      <c r="I20" s="21">
        <v>0.5</v>
      </c>
      <c r="J20" s="22">
        <v>0</v>
      </c>
    </row>
    <row r="21" spans="2:13">
      <c r="B21" s="20">
        <f>Ficha!A37</f>
        <v>0</v>
      </c>
      <c r="C21" s="21" t="s">
        <v>5</v>
      </c>
      <c r="D21" s="21">
        <v>0.5</v>
      </c>
      <c r="E21" s="22">
        <v>0</v>
      </c>
      <c r="G21" s="20">
        <f>Ficha!P20</f>
        <v>0</v>
      </c>
      <c r="H21" s="21" t="s">
        <v>5</v>
      </c>
      <c r="I21" s="21">
        <v>0.5</v>
      </c>
      <c r="J21" s="22">
        <v>0</v>
      </c>
    </row>
    <row r="22" spans="2:13">
      <c r="B22" s="20">
        <f>Ficha!A38</f>
        <v>0</v>
      </c>
      <c r="C22" s="21" t="s">
        <v>5</v>
      </c>
      <c r="D22" s="21">
        <v>0.5</v>
      </c>
      <c r="E22" s="22">
        <v>0</v>
      </c>
      <c r="G22" s="20">
        <f>Ficha!P21</f>
        <v>0</v>
      </c>
      <c r="H22" s="21" t="s">
        <v>5</v>
      </c>
      <c r="I22" s="21">
        <v>0.5</v>
      </c>
      <c r="J22" s="22">
        <v>0</v>
      </c>
    </row>
    <row r="23" spans="2:13">
      <c r="B23" s="20">
        <f>Ficha!A39</f>
        <v>0</v>
      </c>
      <c r="C23" s="21" t="s">
        <v>5</v>
      </c>
      <c r="D23" s="21">
        <v>0.5</v>
      </c>
      <c r="E23" s="22">
        <v>0</v>
      </c>
      <c r="G23" s="20">
        <f>Ficha!P22</f>
        <v>0</v>
      </c>
      <c r="H23" s="21" t="s">
        <v>5</v>
      </c>
      <c r="I23" s="21">
        <v>0.5</v>
      </c>
      <c r="J23" s="22">
        <v>0</v>
      </c>
    </row>
    <row r="24" spans="2:13">
      <c r="B24" s="20">
        <f>Ficha!A40</f>
        <v>0</v>
      </c>
      <c r="C24" s="21" t="s">
        <v>5</v>
      </c>
      <c r="D24" s="21">
        <v>0.5</v>
      </c>
      <c r="E24" s="22">
        <v>0</v>
      </c>
      <c r="G24" s="20">
        <f>Ficha!P23</f>
        <v>0</v>
      </c>
      <c r="H24" s="21" t="s">
        <v>5</v>
      </c>
      <c r="I24" s="21">
        <v>0.5</v>
      </c>
      <c r="J24" s="22">
        <v>0</v>
      </c>
    </row>
    <row r="25" spans="2:13">
      <c r="B25" s="20">
        <f>Ficha!A41</f>
        <v>0</v>
      </c>
      <c r="C25" s="21" t="s">
        <v>5</v>
      </c>
      <c r="D25" s="21">
        <v>0.5</v>
      </c>
      <c r="E25" s="22">
        <v>0</v>
      </c>
      <c r="G25" s="20">
        <f>Ficha!P24</f>
        <v>0</v>
      </c>
      <c r="H25" s="21" t="s">
        <v>5</v>
      </c>
      <c r="I25" s="21">
        <v>0.5</v>
      </c>
      <c r="J25" s="22">
        <v>0</v>
      </c>
    </row>
    <row r="26" spans="2:13">
      <c r="B26" s="20">
        <f>Ficha!A42</f>
        <v>0</v>
      </c>
      <c r="C26" s="21" t="s">
        <v>5</v>
      </c>
      <c r="D26" s="21">
        <v>0.5</v>
      </c>
      <c r="E26" s="22">
        <v>0</v>
      </c>
      <c r="G26" s="20">
        <f>Ficha!P25</f>
        <v>0</v>
      </c>
      <c r="H26" s="21" t="s">
        <v>5</v>
      </c>
      <c r="I26" s="21">
        <v>0.5</v>
      </c>
      <c r="J26" s="22">
        <v>0</v>
      </c>
    </row>
    <row r="27" spans="2:13">
      <c r="B27" s="20">
        <f>Ficha!A43</f>
        <v>0</v>
      </c>
      <c r="C27" s="21" t="s">
        <v>5</v>
      </c>
      <c r="D27" s="21">
        <v>0.5</v>
      </c>
      <c r="E27" s="22">
        <v>0</v>
      </c>
      <c r="G27" s="20">
        <f>Ficha!P26</f>
        <v>0</v>
      </c>
      <c r="H27" s="21" t="s">
        <v>5</v>
      </c>
      <c r="I27" s="21">
        <v>0.5</v>
      </c>
      <c r="J27" s="22">
        <v>0</v>
      </c>
    </row>
    <row r="28" spans="2:13" ht="15.75" thickBot="1">
      <c r="B28" s="23">
        <f>Ficha!A44</f>
        <v>0</v>
      </c>
      <c r="C28" s="21" t="s">
        <v>5</v>
      </c>
      <c r="D28" s="21">
        <v>0.5</v>
      </c>
      <c r="E28" s="25">
        <v>0</v>
      </c>
      <c r="G28" s="23">
        <f>Ficha!P27</f>
        <v>0</v>
      </c>
      <c r="H28" s="24" t="s">
        <v>5</v>
      </c>
      <c r="I28" s="24">
        <v>0.5</v>
      </c>
      <c r="J28" s="25">
        <v>0</v>
      </c>
    </row>
  </sheetData>
  <sheetProtection algorithmName="SHA-512" hashValue="ck1ix95ZPwXayoP/mks8o11tuEeHj1eB2cv/HyoWpYCzvZyZ6A3pPspf+JhdlAhMm7dDU6hJr3uXoD1bS8p9Nw==" saltValue="QGsrUutRqICIsHuu4YXFUw==" spinCount="100000" sheet="1" objects="1" scenarios="1" selectLockedCells="1"/>
  <pageMargins left="0.511811024" right="0.511811024" top="0.78740157499999996" bottom="0.78740157499999996" header="0.31496062000000002" footer="0.31496062000000002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85EC8DEA-D77A-4ECE-AD6A-D3919212A9FB}">
          <x14:formula1>
            <xm:f>Ficha!$A$9:$A$17</xm:f>
          </x14:formula1>
          <xm:sqref>C3:C28 H3:H28 M3:M11</xm:sqref>
        </x14:dataValidation>
        <x14:dataValidation type="list" allowBlank="1" showInputMessage="1" showErrorMessage="1" xr:uid="{4D126972-5025-4C66-9FD2-76517FCF7122}">
          <x14:formula1>
            <xm:f>'Pagina de Calculo'!$V$2:$V$3</xm:f>
          </x14:formula1>
          <xm:sqref>I3:I28 D3:D28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Y60"/>
  <sheetViews>
    <sheetView zoomScaleNormal="100" workbookViewId="0">
      <selection activeCell="L54" sqref="L54"/>
    </sheetView>
  </sheetViews>
  <sheetFormatPr defaultColWidth="11.875" defaultRowHeight="15"/>
  <cols>
    <col min="1" max="11" width="11.875" style="2"/>
    <col min="12" max="12" width="13.625" style="2" bestFit="1" customWidth="1"/>
    <col min="13" max="17" width="11.875" style="2"/>
    <col min="18" max="18" width="14.625" style="2" bestFit="1" customWidth="1"/>
    <col min="19" max="16384" width="11.875" style="2"/>
  </cols>
  <sheetData>
    <row r="2" spans="1:22">
      <c r="A2" s="171" t="s">
        <v>17</v>
      </c>
      <c r="B2" s="171"/>
      <c r="C2" s="65" t="s">
        <v>9</v>
      </c>
      <c r="D2" s="65" t="s">
        <v>16</v>
      </c>
      <c r="E2" s="65" t="s">
        <v>9</v>
      </c>
      <c r="F2" s="65" t="s">
        <v>8</v>
      </c>
      <c r="G2" s="65" t="s">
        <v>9</v>
      </c>
      <c r="H2" s="65" t="s">
        <v>27</v>
      </c>
      <c r="I2" s="65" t="s">
        <v>9</v>
      </c>
      <c r="J2" s="65" t="s">
        <v>18</v>
      </c>
      <c r="K2" s="65" t="s">
        <v>19</v>
      </c>
      <c r="L2" s="65" t="s">
        <v>29</v>
      </c>
      <c r="M2" s="65" t="s">
        <v>20</v>
      </c>
      <c r="N2" s="65" t="s">
        <v>21</v>
      </c>
      <c r="O2" s="65" t="s">
        <v>22</v>
      </c>
      <c r="P2" s="65" t="s">
        <v>23</v>
      </c>
      <c r="Q2" s="65" t="s">
        <v>24</v>
      </c>
      <c r="R2" s="65" t="s">
        <v>25</v>
      </c>
      <c r="S2" s="65" t="s">
        <v>9</v>
      </c>
      <c r="U2" s="64" t="s">
        <v>26</v>
      </c>
      <c r="V2" s="2">
        <v>0.5</v>
      </c>
    </row>
    <row r="3" spans="1:22">
      <c r="A3" s="66" t="str">
        <f>Ficha!A9</f>
        <v xml:space="preserve">Vitalidade                 </v>
      </c>
      <c r="B3" s="66">
        <f>Ficha!B9</f>
        <v>10</v>
      </c>
      <c r="C3" s="66">
        <f>(Ficha!B9-10)*10</f>
        <v>0</v>
      </c>
      <c r="D3" s="66">
        <f>Ficha!L2</f>
        <v>0</v>
      </c>
      <c r="E3" s="66">
        <f>Ficha!N2</f>
        <v>0</v>
      </c>
      <c r="F3" s="66">
        <f>Ficha!I2</f>
        <v>0</v>
      </c>
      <c r="G3" s="66">
        <f>Ficha!K2</f>
        <v>0</v>
      </c>
      <c r="H3" s="66">
        <f>Ficha!P29</f>
        <v>0</v>
      </c>
      <c r="I3" s="66">
        <f>Ficha!R29</f>
        <v>0</v>
      </c>
      <c r="J3" s="66">
        <f>Ficha!A19</f>
        <v>0</v>
      </c>
      <c r="K3" s="66" t="str">
        <f>'Pericias e Magias'!C3</f>
        <v xml:space="preserve">Inteligência               </v>
      </c>
      <c r="L3" s="66">
        <f>'Pericias e Magias'!D3</f>
        <v>0.5</v>
      </c>
      <c r="M3" s="66">
        <f>INT(IF(K3=$A$3,Ficha!$B$9,IF(K3=$A$4,Ficha!$B$10,IF(K3=$A$5,Ficha!$B$11,IF(K3=$A$6,Ficha!$B$12,IF(K3=$A$7,Ficha!$B$13,IF(K3=$A$8,Ficha!$B$14,IF(K3=$A$9,Ficha!$B$15,IF(K3=$A$10,Ficha!$B$16,IF(K3=$A$11,Ficha!$B$17,0)))))))))*L3)</f>
        <v>5</v>
      </c>
      <c r="N3" s="66">
        <f>Ficha!C19</f>
        <v>0</v>
      </c>
      <c r="O3" s="66">
        <f>'Pericias e Magias'!E3</f>
        <v>0</v>
      </c>
      <c r="P3" s="66">
        <f>IF(J3=0,0,M3+N3+O3)</f>
        <v>0</v>
      </c>
      <c r="Q3" s="66">
        <f>IF(J3=0,0,IF(K3=$A$10,0,1))</f>
        <v>0</v>
      </c>
      <c r="R3" s="66">
        <f>Ficha!D19</f>
        <v>0</v>
      </c>
      <c r="S3" s="66">
        <f>Ficha!G19</f>
        <v>0</v>
      </c>
      <c r="U3" s="64">
        <f>C12+E15+G15+N29+Q29+S29+I20+N60+Q60+S60+D33</f>
        <v>0</v>
      </c>
      <c r="V3" s="2">
        <v>1</v>
      </c>
    </row>
    <row r="4" spans="1:22">
      <c r="A4" s="66" t="str">
        <f>Ficha!A10</f>
        <v xml:space="preserve">Destreza                   </v>
      </c>
      <c r="B4" s="66">
        <f>Ficha!B10</f>
        <v>10</v>
      </c>
      <c r="C4" s="66">
        <f>(Ficha!B10-10)*10</f>
        <v>0</v>
      </c>
      <c r="D4" s="66">
        <f>Ficha!L3</f>
        <v>0</v>
      </c>
      <c r="E4" s="66">
        <f>Ficha!N3</f>
        <v>0</v>
      </c>
      <c r="F4" s="66">
        <f>Ficha!I3</f>
        <v>0</v>
      </c>
      <c r="G4" s="66">
        <f>Ficha!K3</f>
        <v>0</v>
      </c>
      <c r="H4" s="66">
        <f>Ficha!P30</f>
        <v>0</v>
      </c>
      <c r="I4" s="66">
        <f>Ficha!R30</f>
        <v>0</v>
      </c>
      <c r="J4" s="66">
        <f>Ficha!A20</f>
        <v>0</v>
      </c>
      <c r="K4" s="66" t="str">
        <f>'Pericias e Magias'!C4</f>
        <v xml:space="preserve">Inteligência               </v>
      </c>
      <c r="L4" s="66">
        <f>'Pericias e Magias'!D4</f>
        <v>0.5</v>
      </c>
      <c r="M4" s="66">
        <f>INT(IF(K4=$A$3,Ficha!$B$9,IF(K4=$A$4,Ficha!$B$10,IF(K4=$A$5,Ficha!$B$11,IF(K4=$A$6,Ficha!$B$12,IF(K4=$A$7,Ficha!$B$13,IF(K4=$A$8,Ficha!$B$14,IF(K4=$A$9,Ficha!$B$15,IF(K4=$A$10,Ficha!$B$16,IF(K4=$A$11,Ficha!$B$17,0)))))))))*L4)</f>
        <v>5</v>
      </c>
      <c r="N4" s="66">
        <f>Ficha!C20</f>
        <v>0</v>
      </c>
      <c r="O4" s="66">
        <f>'Pericias e Magias'!E4</f>
        <v>0</v>
      </c>
      <c r="P4" s="66">
        <f t="shared" ref="P4:P5" si="0">IF(J4=0,0,M4+N4+O4)</f>
        <v>0</v>
      </c>
      <c r="Q4" s="66">
        <f t="shared" ref="Q4:Q5" si="1">IF(J4=0,0,IF(K4=$A$10,0,1))</f>
        <v>0</v>
      </c>
      <c r="R4" s="66">
        <f>Ficha!D20</f>
        <v>0</v>
      </c>
      <c r="S4" s="66">
        <f>Ficha!G20</f>
        <v>0</v>
      </c>
    </row>
    <row r="5" spans="1:22">
      <c r="A5" s="66" t="str">
        <f>Ficha!A11</f>
        <v xml:space="preserve">Força                            </v>
      </c>
      <c r="B5" s="66">
        <f>Ficha!B11</f>
        <v>10</v>
      </c>
      <c r="C5" s="66">
        <f>(Ficha!B11-10)*10</f>
        <v>0</v>
      </c>
      <c r="D5" s="66">
        <f>Ficha!L4</f>
        <v>0</v>
      </c>
      <c r="E5" s="66">
        <f>Ficha!N4</f>
        <v>0</v>
      </c>
      <c r="F5" s="66">
        <f>Ficha!I4</f>
        <v>0</v>
      </c>
      <c r="G5" s="66">
        <f>Ficha!K4</f>
        <v>0</v>
      </c>
      <c r="H5" s="66">
        <f>Ficha!P31</f>
        <v>0</v>
      </c>
      <c r="I5" s="66">
        <f>Ficha!R31</f>
        <v>0</v>
      </c>
      <c r="J5" s="66">
        <f>Ficha!A21</f>
        <v>0</v>
      </c>
      <c r="K5" s="66" t="str">
        <f>'Pericias e Magias'!C5</f>
        <v xml:space="preserve">Inteligência               </v>
      </c>
      <c r="L5" s="66">
        <f>'Pericias e Magias'!D5</f>
        <v>0.5</v>
      </c>
      <c r="M5" s="66">
        <f>INT(IF(K5=$A$3,Ficha!$B$9,IF(K5=$A$4,Ficha!$B$10,IF(K5=$A$5,Ficha!$B$11,IF(K5=$A$6,Ficha!$B$12,IF(K5=$A$7,Ficha!$B$13,IF(K5=$A$8,Ficha!$B$14,IF(K5=$A$9,Ficha!$B$15,IF(K5=$A$10,Ficha!$B$16,IF(K5=$A$11,Ficha!$B$17,0)))))))))*L5)</f>
        <v>5</v>
      </c>
      <c r="N5" s="66">
        <f>Ficha!C21</f>
        <v>0</v>
      </c>
      <c r="O5" s="66">
        <f>'Pericias e Magias'!E5</f>
        <v>0</v>
      </c>
      <c r="P5" s="66">
        <f t="shared" si="0"/>
        <v>0</v>
      </c>
      <c r="Q5" s="66">
        <f t="shared" si="1"/>
        <v>0</v>
      </c>
      <c r="R5" s="66">
        <f>Ficha!D21</f>
        <v>0</v>
      </c>
      <c r="S5" s="66">
        <f>Ficha!G21</f>
        <v>0</v>
      </c>
    </row>
    <row r="6" spans="1:22">
      <c r="A6" s="66" t="str">
        <f>Ficha!A12</f>
        <v xml:space="preserve">Inteligência               </v>
      </c>
      <c r="B6" s="66">
        <f>Ficha!B12</f>
        <v>10</v>
      </c>
      <c r="C6" s="66">
        <f>(Ficha!B12-10)*10</f>
        <v>0</v>
      </c>
      <c r="D6" s="66">
        <f>Ficha!L5</f>
        <v>0</v>
      </c>
      <c r="E6" s="66">
        <f>Ficha!N5</f>
        <v>0</v>
      </c>
      <c r="F6" s="66">
        <f>Ficha!I5</f>
        <v>0</v>
      </c>
      <c r="G6" s="66">
        <f>Ficha!K5</f>
        <v>0</v>
      </c>
      <c r="H6" s="66">
        <f>Ficha!P32</f>
        <v>0</v>
      </c>
      <c r="I6" s="66">
        <f>Ficha!R32</f>
        <v>0</v>
      </c>
      <c r="J6" s="66">
        <f>Ficha!A22</f>
        <v>0</v>
      </c>
      <c r="K6" s="66" t="str">
        <f>'Pericias e Magias'!C6</f>
        <v xml:space="preserve">Inteligência               </v>
      </c>
      <c r="L6" s="66">
        <f>'Pericias e Magias'!D6</f>
        <v>0.5</v>
      </c>
      <c r="M6" s="66">
        <f>INT(IF(K6=$A$3,Ficha!$B$9,IF(K6=$A$4,Ficha!$B$10,IF(K6=$A$5,Ficha!$B$11,IF(K6=$A$6,Ficha!$B$12,IF(K6=$A$7,Ficha!$B$13,IF(K6=$A$8,Ficha!$B$14,IF(K6=$A$9,Ficha!$B$15,IF(K6=$A$10,Ficha!$B$16,IF(K6=$A$11,Ficha!$B$17,0)))))))))*L6)</f>
        <v>5</v>
      </c>
      <c r="N6" s="66">
        <f>Ficha!C22</f>
        <v>0</v>
      </c>
      <c r="O6" s="66">
        <f>'Pericias e Magias'!E6</f>
        <v>0</v>
      </c>
      <c r="P6" s="66">
        <f t="shared" ref="P6:P28" si="2">IF(J6=0,0,M6+N6+O6)</f>
        <v>0</v>
      </c>
      <c r="Q6" s="66">
        <f t="shared" ref="Q6:Q28" si="3">IF(J6=0,0,IF(K6=$A$10,0,1))</f>
        <v>0</v>
      </c>
      <c r="R6" s="66">
        <f>Ficha!D22</f>
        <v>0</v>
      </c>
      <c r="S6" s="66">
        <f>Ficha!G22</f>
        <v>0</v>
      </c>
    </row>
    <row r="7" spans="1:22">
      <c r="A7" s="66" t="str">
        <f>Ficha!A13</f>
        <v xml:space="preserve">Raciocínio                    </v>
      </c>
      <c r="B7" s="66">
        <f>Ficha!B13</f>
        <v>10</v>
      </c>
      <c r="C7" s="66">
        <f>(Ficha!B13-10)*10</f>
        <v>0</v>
      </c>
      <c r="D7" s="66">
        <f>Ficha!L6</f>
        <v>0</v>
      </c>
      <c r="E7" s="66">
        <f>Ficha!N6</f>
        <v>0</v>
      </c>
      <c r="F7" s="66">
        <f>Ficha!I6</f>
        <v>0</v>
      </c>
      <c r="G7" s="66">
        <f>Ficha!K6</f>
        <v>0</v>
      </c>
      <c r="H7" s="66">
        <f>Ficha!P33</f>
        <v>0</v>
      </c>
      <c r="I7" s="66">
        <f>Ficha!R33</f>
        <v>0</v>
      </c>
      <c r="J7" s="66">
        <f>Ficha!A23</f>
        <v>0</v>
      </c>
      <c r="K7" s="66" t="str">
        <f>'Pericias e Magias'!C7</f>
        <v xml:space="preserve">Inteligência               </v>
      </c>
      <c r="L7" s="66">
        <f>'Pericias e Magias'!D7</f>
        <v>0.5</v>
      </c>
      <c r="M7" s="66">
        <f>INT(IF(K7=$A$3,Ficha!$B$9,IF(K7=$A$4,Ficha!$B$10,IF(K7=$A$5,Ficha!$B$11,IF(K7=$A$6,Ficha!$B$12,IF(K7=$A$7,Ficha!$B$13,IF(K7=$A$8,Ficha!$B$14,IF(K7=$A$9,Ficha!$B$15,IF(K7=$A$10,Ficha!$B$16,IF(K7=$A$11,Ficha!$B$17,0)))))))))*L7)</f>
        <v>5</v>
      </c>
      <c r="N7" s="66">
        <f>Ficha!C23</f>
        <v>0</v>
      </c>
      <c r="O7" s="66">
        <f>'Pericias e Magias'!E7</f>
        <v>0</v>
      </c>
      <c r="P7" s="66">
        <f t="shared" si="2"/>
        <v>0</v>
      </c>
      <c r="Q7" s="66">
        <f t="shared" si="3"/>
        <v>0</v>
      </c>
      <c r="R7" s="66">
        <f>Ficha!D23</f>
        <v>0</v>
      </c>
      <c r="S7" s="66">
        <f>Ficha!G23</f>
        <v>0</v>
      </c>
    </row>
    <row r="8" spans="1:22">
      <c r="A8" s="66" t="str">
        <f>Ficha!A14</f>
        <v xml:space="preserve">Vontade                               </v>
      </c>
      <c r="B8" s="66">
        <f>Ficha!B14</f>
        <v>10</v>
      </c>
      <c r="C8" s="66">
        <f>(Ficha!B14-10)*10</f>
        <v>0</v>
      </c>
      <c r="D8" s="66">
        <f>Ficha!L7</f>
        <v>0</v>
      </c>
      <c r="E8" s="66">
        <f>Ficha!N7</f>
        <v>0</v>
      </c>
      <c r="F8" s="66">
        <f>Ficha!I7</f>
        <v>0</v>
      </c>
      <c r="G8" s="66">
        <f>Ficha!K7</f>
        <v>0</v>
      </c>
      <c r="H8" s="66">
        <f>Ficha!P34</f>
        <v>0</v>
      </c>
      <c r="I8" s="66">
        <f>Ficha!R34</f>
        <v>0</v>
      </c>
      <c r="J8" s="66">
        <f>Ficha!A24</f>
        <v>0</v>
      </c>
      <c r="K8" s="66" t="str">
        <f>'Pericias e Magias'!C8</f>
        <v xml:space="preserve">Inteligência               </v>
      </c>
      <c r="L8" s="66">
        <f>'Pericias e Magias'!D8</f>
        <v>0.5</v>
      </c>
      <c r="M8" s="66">
        <f>INT(IF(K8=$A$3,Ficha!$B$9,IF(K8=$A$4,Ficha!$B$10,IF(K8=$A$5,Ficha!$B$11,IF(K8=$A$6,Ficha!$B$12,IF(K8=$A$7,Ficha!$B$13,IF(K8=$A$8,Ficha!$B$14,IF(K8=$A$9,Ficha!$B$15,IF(K8=$A$10,Ficha!$B$16,IF(K8=$A$11,Ficha!$B$17,0)))))))))*L8)</f>
        <v>5</v>
      </c>
      <c r="N8" s="66">
        <f>Ficha!C24</f>
        <v>0</v>
      </c>
      <c r="O8" s="66">
        <f>'Pericias e Magias'!E8</f>
        <v>0</v>
      </c>
      <c r="P8" s="66">
        <f t="shared" si="2"/>
        <v>0</v>
      </c>
      <c r="Q8" s="66">
        <f t="shared" si="3"/>
        <v>0</v>
      </c>
      <c r="R8" s="66">
        <f>Ficha!D24</f>
        <v>0</v>
      </c>
      <c r="S8" s="66">
        <f>Ficha!G24</f>
        <v>0</v>
      </c>
    </row>
    <row r="9" spans="1:22">
      <c r="A9" s="66" t="str">
        <f>Ficha!A15</f>
        <v xml:space="preserve">Sorte                           </v>
      </c>
      <c r="B9" s="66">
        <f>Ficha!B15</f>
        <v>10</v>
      </c>
      <c r="C9" s="66">
        <f>(Ficha!B15-10)*10</f>
        <v>0</v>
      </c>
      <c r="D9" s="66">
        <f>Ficha!L8</f>
        <v>0</v>
      </c>
      <c r="E9" s="66">
        <f>Ficha!N8</f>
        <v>0</v>
      </c>
      <c r="F9" s="66">
        <f>Ficha!I8</f>
        <v>0</v>
      </c>
      <c r="G9" s="66">
        <f>Ficha!K8</f>
        <v>0</v>
      </c>
      <c r="H9" s="66">
        <f>Ficha!P35</f>
        <v>0</v>
      </c>
      <c r="I9" s="66">
        <f>Ficha!R35</f>
        <v>0</v>
      </c>
      <c r="J9" s="66">
        <f>Ficha!A25</f>
        <v>0</v>
      </c>
      <c r="K9" s="66" t="str">
        <f>'Pericias e Magias'!C9</f>
        <v xml:space="preserve">Inteligência               </v>
      </c>
      <c r="L9" s="66">
        <f>'Pericias e Magias'!D9</f>
        <v>0.5</v>
      </c>
      <c r="M9" s="66">
        <f>INT(IF(K9=$A$3,Ficha!$B$9,IF(K9=$A$4,Ficha!$B$10,IF(K9=$A$5,Ficha!$B$11,IF(K9=$A$6,Ficha!$B$12,IF(K9=$A$7,Ficha!$B$13,IF(K9=$A$8,Ficha!$B$14,IF(K9=$A$9,Ficha!$B$15,IF(K9=$A$10,Ficha!$B$16,IF(K9=$A$11,Ficha!$B$17,0)))))))))*L9)</f>
        <v>5</v>
      </c>
      <c r="N9" s="66">
        <f>Ficha!C25</f>
        <v>0</v>
      </c>
      <c r="O9" s="66">
        <f>'Pericias e Magias'!E9</f>
        <v>0</v>
      </c>
      <c r="P9" s="66">
        <f t="shared" si="2"/>
        <v>0</v>
      </c>
      <c r="Q9" s="66">
        <f t="shared" si="3"/>
        <v>0</v>
      </c>
      <c r="R9" s="66">
        <f>Ficha!D25</f>
        <v>0</v>
      </c>
      <c r="S9" s="66">
        <f>Ficha!G25</f>
        <v>0</v>
      </c>
    </row>
    <row r="10" spans="1:22">
      <c r="A10" s="66" t="str">
        <f>Ficha!A16</f>
        <v xml:space="preserve">Essência               </v>
      </c>
      <c r="B10" s="66">
        <f>Ficha!B16</f>
        <v>10</v>
      </c>
      <c r="C10" s="66">
        <f>(Ficha!B16-10)*10</f>
        <v>0</v>
      </c>
      <c r="D10" s="66">
        <f>Ficha!L9</f>
        <v>0</v>
      </c>
      <c r="E10" s="66">
        <f>Ficha!N9</f>
        <v>0</v>
      </c>
      <c r="F10" s="66">
        <f>Ficha!I9</f>
        <v>0</v>
      </c>
      <c r="G10" s="66">
        <f>Ficha!K9</f>
        <v>0</v>
      </c>
      <c r="H10" s="66">
        <f>Ficha!P36</f>
        <v>0</v>
      </c>
      <c r="I10" s="66">
        <f>Ficha!R36</f>
        <v>0</v>
      </c>
      <c r="J10" s="66">
        <f>Ficha!A26</f>
        <v>0</v>
      </c>
      <c r="K10" s="66" t="str">
        <f>'Pericias e Magias'!C10</f>
        <v xml:space="preserve">Inteligência               </v>
      </c>
      <c r="L10" s="66">
        <f>'Pericias e Magias'!D10</f>
        <v>0.5</v>
      </c>
      <c r="M10" s="66">
        <f>INT(IF(K10=$A$3,Ficha!$B$9,IF(K10=$A$4,Ficha!$B$10,IF(K10=$A$5,Ficha!$B$11,IF(K10=$A$6,Ficha!$B$12,IF(K10=$A$7,Ficha!$B$13,IF(K10=$A$8,Ficha!$B$14,IF(K10=$A$9,Ficha!$B$15,IF(K10=$A$10,Ficha!$B$16,IF(K10=$A$11,Ficha!$B$17,0)))))))))*L10)</f>
        <v>5</v>
      </c>
      <c r="N10" s="66">
        <f>Ficha!C26</f>
        <v>0</v>
      </c>
      <c r="O10" s="66">
        <f>'Pericias e Magias'!E10</f>
        <v>0</v>
      </c>
      <c r="P10" s="66">
        <f t="shared" si="2"/>
        <v>0</v>
      </c>
      <c r="Q10" s="66">
        <f t="shared" si="3"/>
        <v>0</v>
      </c>
      <c r="R10" s="66">
        <f>Ficha!D26</f>
        <v>0</v>
      </c>
      <c r="S10" s="66">
        <f>Ficha!G26</f>
        <v>0</v>
      </c>
    </row>
    <row r="11" spans="1:22">
      <c r="A11" s="66" t="str">
        <f>Ficha!A17</f>
        <v xml:space="preserve">Carisma                      </v>
      </c>
      <c r="B11" s="66">
        <f>Ficha!B17</f>
        <v>10</v>
      </c>
      <c r="C11" s="66">
        <f>(Ficha!B17-10)*10</f>
        <v>0</v>
      </c>
      <c r="D11" s="66">
        <f>Ficha!L10</f>
        <v>0</v>
      </c>
      <c r="E11" s="66">
        <f>Ficha!N10</f>
        <v>0</v>
      </c>
      <c r="F11" s="66">
        <f>Ficha!I10</f>
        <v>0</v>
      </c>
      <c r="G11" s="66">
        <f>Ficha!K10</f>
        <v>0</v>
      </c>
      <c r="H11" s="66">
        <f>Ficha!P37</f>
        <v>0</v>
      </c>
      <c r="I11" s="66">
        <f>Ficha!R37</f>
        <v>0</v>
      </c>
      <c r="J11" s="66">
        <f>Ficha!A27</f>
        <v>0</v>
      </c>
      <c r="K11" s="66" t="str">
        <f>'Pericias e Magias'!C11</f>
        <v xml:space="preserve">Inteligência               </v>
      </c>
      <c r="L11" s="66">
        <f>'Pericias e Magias'!D11</f>
        <v>0.5</v>
      </c>
      <c r="M11" s="66">
        <f>INT(IF(K11=$A$3,Ficha!$B$9,IF(K11=$A$4,Ficha!$B$10,IF(K11=$A$5,Ficha!$B$11,IF(K11=$A$6,Ficha!$B$12,IF(K11=$A$7,Ficha!$B$13,IF(K11=$A$8,Ficha!$B$14,IF(K11=$A$9,Ficha!$B$15,IF(K11=$A$10,Ficha!$B$16,IF(K11=$A$11,Ficha!$B$17,0)))))))))*L11)</f>
        <v>5</v>
      </c>
      <c r="N11" s="66">
        <f>Ficha!C27</f>
        <v>0</v>
      </c>
      <c r="O11" s="66">
        <f>'Pericias e Magias'!E11</f>
        <v>0</v>
      </c>
      <c r="P11" s="66">
        <f t="shared" si="2"/>
        <v>0</v>
      </c>
      <c r="Q11" s="66">
        <f t="shared" si="3"/>
        <v>0</v>
      </c>
      <c r="R11" s="66">
        <f>Ficha!D27</f>
        <v>0</v>
      </c>
      <c r="S11" s="66">
        <f>Ficha!G27</f>
        <v>0</v>
      </c>
    </row>
    <row r="12" spans="1:22">
      <c r="C12" s="67">
        <f>SUM(C3:C11)</f>
        <v>0</v>
      </c>
      <c r="D12" s="66">
        <f>Ficha!L11</f>
        <v>0</v>
      </c>
      <c r="E12" s="66">
        <f>Ficha!N11</f>
        <v>0</v>
      </c>
      <c r="F12" s="66">
        <f>Ficha!I11</f>
        <v>0</v>
      </c>
      <c r="G12" s="66">
        <f>Ficha!K11</f>
        <v>0</v>
      </c>
      <c r="H12" s="66">
        <f>Ficha!P38</f>
        <v>0</v>
      </c>
      <c r="I12" s="66">
        <f>Ficha!R38</f>
        <v>0</v>
      </c>
      <c r="J12" s="66">
        <f>Ficha!A28</f>
        <v>0</v>
      </c>
      <c r="K12" s="66" t="str">
        <f>'Pericias e Magias'!C12</f>
        <v xml:space="preserve">Inteligência               </v>
      </c>
      <c r="L12" s="66">
        <f>'Pericias e Magias'!D12</f>
        <v>0.5</v>
      </c>
      <c r="M12" s="66">
        <f>INT(IF(K12=$A$3,Ficha!$B$9,IF(K12=$A$4,Ficha!$B$10,IF(K12=$A$5,Ficha!$B$11,IF(K12=$A$6,Ficha!$B$12,IF(K12=$A$7,Ficha!$B$13,IF(K12=$A$8,Ficha!$B$14,IF(K12=$A$9,Ficha!$B$15,IF(K12=$A$10,Ficha!$B$16,IF(K12=$A$11,Ficha!$B$17,0)))))))))*L12)</f>
        <v>5</v>
      </c>
      <c r="N12" s="66">
        <f>Ficha!C28</f>
        <v>0</v>
      </c>
      <c r="O12" s="66">
        <f>'Pericias e Magias'!E12</f>
        <v>0</v>
      </c>
      <c r="P12" s="66">
        <f t="shared" si="2"/>
        <v>0</v>
      </c>
      <c r="Q12" s="66">
        <f t="shared" si="3"/>
        <v>0</v>
      </c>
      <c r="R12" s="66">
        <f>Ficha!D28</f>
        <v>0</v>
      </c>
      <c r="S12" s="66">
        <f>Ficha!G28</f>
        <v>0</v>
      </c>
    </row>
    <row r="13" spans="1:22">
      <c r="D13" s="66">
        <f>Ficha!L12</f>
        <v>0</v>
      </c>
      <c r="E13" s="66">
        <f>Ficha!N12</f>
        <v>0</v>
      </c>
      <c r="F13" s="66">
        <f>Ficha!I12</f>
        <v>0</v>
      </c>
      <c r="G13" s="66">
        <f>Ficha!K12</f>
        <v>0</v>
      </c>
      <c r="H13" s="66">
        <f>Ficha!P39</f>
        <v>0</v>
      </c>
      <c r="I13" s="66">
        <f>Ficha!R39</f>
        <v>0</v>
      </c>
      <c r="J13" s="66">
        <f>Ficha!A29</f>
        <v>0</v>
      </c>
      <c r="K13" s="66" t="str">
        <f>'Pericias e Magias'!C13</f>
        <v xml:space="preserve">Inteligência               </v>
      </c>
      <c r="L13" s="66">
        <f>'Pericias e Magias'!D13</f>
        <v>0.5</v>
      </c>
      <c r="M13" s="66">
        <f>INT(IF(K13=$A$3,Ficha!$B$9,IF(K13=$A$4,Ficha!$B$10,IF(K13=$A$5,Ficha!$B$11,IF(K13=$A$6,Ficha!$B$12,IF(K13=$A$7,Ficha!$B$13,IF(K13=$A$8,Ficha!$B$14,IF(K13=$A$9,Ficha!$B$15,IF(K13=$A$10,Ficha!$B$16,IF(K13=$A$11,Ficha!$B$17,0)))))))))*L13)</f>
        <v>5</v>
      </c>
      <c r="N13" s="66">
        <f>Ficha!C29</f>
        <v>0</v>
      </c>
      <c r="O13" s="66">
        <f>'Pericias e Magias'!E13</f>
        <v>0</v>
      </c>
      <c r="P13" s="66">
        <f t="shared" si="2"/>
        <v>0</v>
      </c>
      <c r="Q13" s="66">
        <f t="shared" si="3"/>
        <v>0</v>
      </c>
      <c r="R13" s="66">
        <f>Ficha!D29</f>
        <v>0</v>
      </c>
      <c r="S13" s="66">
        <f>Ficha!G29</f>
        <v>0</v>
      </c>
    </row>
    <row r="14" spans="1:22">
      <c r="D14" s="66">
        <f>Ficha!L13</f>
        <v>0</v>
      </c>
      <c r="E14" s="66">
        <f>Ficha!N13</f>
        <v>0</v>
      </c>
      <c r="F14" s="66">
        <f>Ficha!I13</f>
        <v>0</v>
      </c>
      <c r="G14" s="66">
        <f>Ficha!K13</f>
        <v>0</v>
      </c>
      <c r="H14" s="66">
        <f>Ficha!P40</f>
        <v>0</v>
      </c>
      <c r="I14" s="66">
        <f>Ficha!R40</f>
        <v>0</v>
      </c>
      <c r="J14" s="66">
        <f>Ficha!A30</f>
        <v>0</v>
      </c>
      <c r="K14" s="66" t="str">
        <f>'Pericias e Magias'!C14</f>
        <v xml:space="preserve">Inteligência               </v>
      </c>
      <c r="L14" s="66">
        <f>'Pericias e Magias'!D14</f>
        <v>0.5</v>
      </c>
      <c r="M14" s="66">
        <f>INT(IF(K14=$A$3,Ficha!$B$9,IF(K14=$A$4,Ficha!$B$10,IF(K14=$A$5,Ficha!$B$11,IF(K14=$A$6,Ficha!$B$12,IF(K14=$A$7,Ficha!$B$13,IF(K14=$A$8,Ficha!$B$14,IF(K14=$A$9,Ficha!$B$15,IF(K14=$A$10,Ficha!$B$16,IF(K14=$A$11,Ficha!$B$17,0)))))))))*L14)</f>
        <v>5</v>
      </c>
      <c r="N14" s="66">
        <f>Ficha!C30</f>
        <v>0</v>
      </c>
      <c r="O14" s="66">
        <f>'Pericias e Magias'!E14</f>
        <v>0</v>
      </c>
      <c r="P14" s="66">
        <f t="shared" si="2"/>
        <v>0</v>
      </c>
      <c r="Q14" s="66">
        <f t="shared" si="3"/>
        <v>0</v>
      </c>
      <c r="R14" s="66">
        <f>Ficha!D30</f>
        <v>0</v>
      </c>
      <c r="S14" s="66">
        <f>Ficha!G30</f>
        <v>0</v>
      </c>
    </row>
    <row r="15" spans="1:22">
      <c r="D15" s="66" t="s">
        <v>30</v>
      </c>
      <c r="E15" s="67">
        <f>SUM(E3:E14)</f>
        <v>0</v>
      </c>
      <c r="F15" s="66" t="s">
        <v>30</v>
      </c>
      <c r="G15" s="67">
        <f>SUM(G3:G14)</f>
        <v>0</v>
      </c>
      <c r="H15" s="66">
        <f>Ficha!P41</f>
        <v>0</v>
      </c>
      <c r="I15" s="66">
        <f>Ficha!Q41</f>
        <v>0</v>
      </c>
      <c r="J15" s="66">
        <f>Ficha!A31</f>
        <v>0</v>
      </c>
      <c r="K15" s="66" t="str">
        <f>'Pericias e Magias'!C15</f>
        <v xml:space="preserve">Inteligência               </v>
      </c>
      <c r="L15" s="66">
        <f>'Pericias e Magias'!D15</f>
        <v>0.5</v>
      </c>
      <c r="M15" s="66">
        <f>INT(IF(K15=$A$3,Ficha!$B$9,IF(K15=$A$4,Ficha!$B$10,IF(K15=$A$5,Ficha!$B$11,IF(K15=$A$6,Ficha!$B$12,IF(K15=$A$7,Ficha!$B$13,IF(K15=$A$8,Ficha!$B$14,IF(K15=$A$9,Ficha!$B$15,IF(K15=$A$10,Ficha!$B$16,IF(K15=$A$11,Ficha!$B$17,0)))))))))*L15)</f>
        <v>5</v>
      </c>
      <c r="N15" s="66">
        <f>Ficha!C31</f>
        <v>0</v>
      </c>
      <c r="O15" s="66">
        <f>'Pericias e Magias'!E15</f>
        <v>0</v>
      </c>
      <c r="P15" s="66">
        <f t="shared" si="2"/>
        <v>0</v>
      </c>
      <c r="Q15" s="66">
        <f t="shared" si="3"/>
        <v>0</v>
      </c>
      <c r="R15" s="66">
        <f>Ficha!D31</f>
        <v>0</v>
      </c>
      <c r="S15" s="66">
        <f>Ficha!G31</f>
        <v>0</v>
      </c>
      <c r="U15" s="11"/>
    </row>
    <row r="16" spans="1:22">
      <c r="H16" s="66">
        <f>Ficha!P42</f>
        <v>0</v>
      </c>
      <c r="I16" s="66">
        <f>Ficha!Q42</f>
        <v>0</v>
      </c>
      <c r="J16" s="66">
        <f>Ficha!A32</f>
        <v>0</v>
      </c>
      <c r="K16" s="66" t="str">
        <f>'Pericias e Magias'!C16</f>
        <v xml:space="preserve">Inteligência               </v>
      </c>
      <c r="L16" s="66">
        <f>'Pericias e Magias'!D16</f>
        <v>0.5</v>
      </c>
      <c r="M16" s="66">
        <f>INT(IF(K16=$A$3,Ficha!$B$9,IF(K16=$A$4,Ficha!$B$10,IF(K16=$A$5,Ficha!$B$11,IF(K16=$A$6,Ficha!$B$12,IF(K16=$A$7,Ficha!$B$13,IF(K16=$A$8,Ficha!$B$14,IF(K16=$A$9,Ficha!$B$15,IF(K16=$A$10,Ficha!$B$16,IF(K16=$A$11,Ficha!$B$17,0)))))))))*L16)</f>
        <v>5</v>
      </c>
      <c r="N16" s="66">
        <f>Ficha!C32</f>
        <v>0</v>
      </c>
      <c r="O16" s="66">
        <f>'Pericias e Magias'!E16</f>
        <v>0</v>
      </c>
      <c r="P16" s="66">
        <f t="shared" si="2"/>
        <v>0</v>
      </c>
      <c r="Q16" s="66">
        <f t="shared" si="3"/>
        <v>0</v>
      </c>
      <c r="R16" s="66">
        <f>Ficha!D32</f>
        <v>0</v>
      </c>
      <c r="S16" s="66">
        <f>Ficha!G32</f>
        <v>0</v>
      </c>
    </row>
    <row r="17" spans="1:19">
      <c r="H17" s="66">
        <f>Ficha!P43</f>
        <v>0</v>
      </c>
      <c r="I17" s="66">
        <f>Ficha!Q43</f>
        <v>0</v>
      </c>
      <c r="J17" s="66">
        <f>Ficha!A33</f>
        <v>0</v>
      </c>
      <c r="K17" s="66" t="str">
        <f>'Pericias e Magias'!C17</f>
        <v xml:space="preserve">Inteligência               </v>
      </c>
      <c r="L17" s="66">
        <f>'Pericias e Magias'!D17</f>
        <v>0.5</v>
      </c>
      <c r="M17" s="66">
        <f>INT(IF(K17=$A$3,Ficha!$B$9,IF(K17=$A$4,Ficha!$B$10,IF(K17=$A$5,Ficha!$B$11,IF(K17=$A$6,Ficha!$B$12,IF(K17=$A$7,Ficha!$B$13,IF(K17=$A$8,Ficha!$B$14,IF(K17=$A$9,Ficha!$B$15,IF(K17=$A$10,Ficha!$B$16,IF(K17=$A$11,Ficha!$B$17,0)))))))))*L17)</f>
        <v>5</v>
      </c>
      <c r="N17" s="66">
        <f>Ficha!C33</f>
        <v>0</v>
      </c>
      <c r="O17" s="66">
        <f>'Pericias e Magias'!E17</f>
        <v>0</v>
      </c>
      <c r="P17" s="66">
        <f t="shared" si="2"/>
        <v>0</v>
      </c>
      <c r="Q17" s="66">
        <f t="shared" si="3"/>
        <v>0</v>
      </c>
      <c r="R17" s="66">
        <f>Ficha!D33</f>
        <v>0</v>
      </c>
      <c r="S17" s="66">
        <f>Ficha!G33</f>
        <v>0</v>
      </c>
    </row>
    <row r="18" spans="1:19">
      <c r="D18" s="66"/>
      <c r="E18" s="66" t="s">
        <v>34</v>
      </c>
      <c r="H18" s="66">
        <f>Ficha!P44</f>
        <v>0</v>
      </c>
      <c r="I18" s="66">
        <f>Ficha!Q44</f>
        <v>0</v>
      </c>
      <c r="J18" s="66">
        <f>Ficha!A34</f>
        <v>0</v>
      </c>
      <c r="K18" s="66" t="str">
        <f>'Pericias e Magias'!C18</f>
        <v xml:space="preserve">Inteligência               </v>
      </c>
      <c r="L18" s="66">
        <f>'Pericias e Magias'!D18</f>
        <v>0.5</v>
      </c>
      <c r="M18" s="66">
        <f>INT(IF(K18=$A$3,Ficha!$B$9,IF(K18=$A$4,Ficha!$B$10,IF(K18=$A$5,Ficha!$B$11,IF(K18=$A$6,Ficha!$B$12,IF(K18=$A$7,Ficha!$B$13,IF(K18=$A$8,Ficha!$B$14,IF(K18=$A$9,Ficha!$B$15,IF(K18=$A$10,Ficha!$B$16,IF(K18=$A$11,Ficha!$B$17,0)))))))))*L18)</f>
        <v>5</v>
      </c>
      <c r="N18" s="66">
        <f>Ficha!C34</f>
        <v>0</v>
      </c>
      <c r="O18" s="66">
        <f>'Pericias e Magias'!E18</f>
        <v>0</v>
      </c>
      <c r="P18" s="66">
        <f t="shared" si="2"/>
        <v>0</v>
      </c>
      <c r="Q18" s="66">
        <f t="shared" si="3"/>
        <v>0</v>
      </c>
      <c r="R18" s="66">
        <f>Ficha!D34</f>
        <v>0</v>
      </c>
      <c r="S18" s="66">
        <f>Ficha!G34</f>
        <v>0</v>
      </c>
    </row>
    <row r="19" spans="1:19">
      <c r="D19" s="66" t="s">
        <v>33</v>
      </c>
      <c r="E19" s="66">
        <f>'Pericias e Magias'!M14</f>
        <v>0</v>
      </c>
      <c r="H19" s="66">
        <f>Ficha!P45</f>
        <v>0</v>
      </c>
      <c r="I19" s="66">
        <f>Ficha!Q45</f>
        <v>0</v>
      </c>
      <c r="J19" s="66">
        <f>Ficha!A35</f>
        <v>0</v>
      </c>
      <c r="K19" s="66" t="str">
        <f>'Pericias e Magias'!C19</f>
        <v xml:space="preserve">Inteligência               </v>
      </c>
      <c r="L19" s="66">
        <f>'Pericias e Magias'!D19</f>
        <v>0.5</v>
      </c>
      <c r="M19" s="66">
        <f>INT(IF(K19=$A$3,Ficha!$B$9,IF(K19=$A$4,Ficha!$B$10,IF(K19=$A$5,Ficha!$B$11,IF(K19=$A$6,Ficha!$B$12,IF(K19=$A$7,Ficha!$B$13,IF(K19=$A$8,Ficha!$B$14,IF(K19=$A$9,Ficha!$B$15,IF(K19=$A$10,Ficha!$B$16,IF(K19=$A$11,Ficha!$B$17,0)))))))))*L19)</f>
        <v>5</v>
      </c>
      <c r="N19" s="66">
        <f>Ficha!C35</f>
        <v>0</v>
      </c>
      <c r="O19" s="66">
        <f>'Pericias e Magias'!E19</f>
        <v>0</v>
      </c>
      <c r="P19" s="66">
        <f t="shared" si="2"/>
        <v>0</v>
      </c>
      <c r="Q19" s="66">
        <f t="shared" si="3"/>
        <v>0</v>
      </c>
      <c r="R19" s="66">
        <f>Ficha!D35</f>
        <v>0</v>
      </c>
      <c r="S19" s="66">
        <f>Ficha!G35</f>
        <v>0</v>
      </c>
    </row>
    <row r="20" spans="1:19">
      <c r="D20" s="66" t="s">
        <v>35</v>
      </c>
      <c r="E20" s="66">
        <f>'Pericias e Magias'!M15</f>
        <v>0</v>
      </c>
      <c r="H20" s="66" t="s">
        <v>30</v>
      </c>
      <c r="I20" s="67">
        <f>SUM(I3:I19)</f>
        <v>0</v>
      </c>
      <c r="J20" s="66">
        <f>Ficha!A36</f>
        <v>0</v>
      </c>
      <c r="K20" s="66" t="str">
        <f>'Pericias e Magias'!C20</f>
        <v xml:space="preserve">Inteligência               </v>
      </c>
      <c r="L20" s="66">
        <f>'Pericias e Magias'!D20</f>
        <v>0.5</v>
      </c>
      <c r="M20" s="66">
        <f>INT(IF(K20=$A$3,Ficha!$B$9,IF(K20=$A$4,Ficha!$B$10,IF(K20=$A$5,Ficha!$B$11,IF(K20=$A$6,Ficha!$B$12,IF(K20=$A$7,Ficha!$B$13,IF(K20=$A$8,Ficha!$B$14,IF(K20=$A$9,Ficha!$B$15,IF(K20=$A$10,Ficha!$B$16,IF(K20=$A$11,Ficha!$B$17,0)))))))))*L20)</f>
        <v>5</v>
      </c>
      <c r="N20" s="66">
        <f>Ficha!C36</f>
        <v>0</v>
      </c>
      <c r="O20" s="66">
        <f>'Pericias e Magias'!E20</f>
        <v>0</v>
      </c>
      <c r="P20" s="66">
        <f t="shared" si="2"/>
        <v>0</v>
      </c>
      <c r="Q20" s="66">
        <f t="shared" si="3"/>
        <v>0</v>
      </c>
      <c r="R20" s="66">
        <f>Ficha!D36</f>
        <v>0</v>
      </c>
      <c r="S20" s="66">
        <f>Ficha!G36</f>
        <v>0</v>
      </c>
    </row>
    <row r="21" spans="1:19">
      <c r="D21" s="66" t="s">
        <v>36</v>
      </c>
      <c r="E21" s="66">
        <f>'Pericias e Magias'!M16</f>
        <v>0</v>
      </c>
      <c r="J21" s="66">
        <f>Ficha!A37</f>
        <v>0</v>
      </c>
      <c r="K21" s="66" t="str">
        <f>'Pericias e Magias'!C21</f>
        <v xml:space="preserve">Inteligência               </v>
      </c>
      <c r="L21" s="66">
        <f>'Pericias e Magias'!D21</f>
        <v>0.5</v>
      </c>
      <c r="M21" s="66">
        <f>INT(IF(K21=$A$3,Ficha!$B$9,IF(K21=$A$4,Ficha!$B$10,IF(K21=$A$5,Ficha!$B$11,IF(K21=$A$6,Ficha!$B$12,IF(K21=$A$7,Ficha!$B$13,IF(K21=$A$8,Ficha!$B$14,IF(K21=$A$9,Ficha!$B$15,IF(K21=$A$10,Ficha!$B$16,IF(K21=$A$11,Ficha!$B$17,0)))))))))*L21)</f>
        <v>5</v>
      </c>
      <c r="N21" s="66">
        <f>Ficha!C37</f>
        <v>0</v>
      </c>
      <c r="O21" s="66">
        <f>'Pericias e Magias'!E21</f>
        <v>0</v>
      </c>
      <c r="P21" s="66">
        <f t="shared" si="2"/>
        <v>0</v>
      </c>
      <c r="Q21" s="66">
        <f t="shared" si="3"/>
        <v>0</v>
      </c>
      <c r="R21" s="66">
        <f>Ficha!D37</f>
        <v>0</v>
      </c>
      <c r="S21" s="66">
        <f>Ficha!G37</f>
        <v>0</v>
      </c>
    </row>
    <row r="22" spans="1:19">
      <c r="J22" s="66">
        <f>Ficha!A38</f>
        <v>0</v>
      </c>
      <c r="K22" s="66" t="str">
        <f>'Pericias e Magias'!C22</f>
        <v xml:space="preserve">Inteligência               </v>
      </c>
      <c r="L22" s="66">
        <f>'Pericias e Magias'!D22</f>
        <v>0.5</v>
      </c>
      <c r="M22" s="66">
        <f>INT(IF(K22=$A$3,Ficha!$B$9,IF(K22=$A$4,Ficha!$B$10,IF(K22=$A$5,Ficha!$B$11,IF(K22=$A$6,Ficha!$B$12,IF(K22=$A$7,Ficha!$B$13,IF(K22=$A$8,Ficha!$B$14,IF(K22=$A$9,Ficha!$B$15,IF(K22=$A$10,Ficha!$B$16,IF(K22=$A$11,Ficha!$B$17,0)))))))))*L22)</f>
        <v>5</v>
      </c>
      <c r="N22" s="66">
        <f>Ficha!C38</f>
        <v>0</v>
      </c>
      <c r="O22" s="66">
        <f>'Pericias e Magias'!E22</f>
        <v>0</v>
      </c>
      <c r="P22" s="66">
        <f t="shared" si="2"/>
        <v>0</v>
      </c>
      <c r="Q22" s="66">
        <f t="shared" si="3"/>
        <v>0</v>
      </c>
      <c r="R22" s="66">
        <f>Ficha!D38</f>
        <v>0</v>
      </c>
      <c r="S22" s="66">
        <f>Ficha!G38</f>
        <v>0</v>
      </c>
    </row>
    <row r="23" spans="1:19">
      <c r="A23" s="65" t="s">
        <v>37</v>
      </c>
      <c r="B23" s="65" t="s">
        <v>19</v>
      </c>
      <c r="C23" s="65" t="s">
        <v>20</v>
      </c>
      <c r="D23" s="65" t="s">
        <v>21</v>
      </c>
      <c r="E23" s="65" t="s">
        <v>22</v>
      </c>
      <c r="F23" s="65" t="s">
        <v>23</v>
      </c>
      <c r="J23" s="66">
        <f>Ficha!A39</f>
        <v>0</v>
      </c>
      <c r="K23" s="66" t="str">
        <f>'Pericias e Magias'!C23</f>
        <v xml:space="preserve">Inteligência               </v>
      </c>
      <c r="L23" s="66">
        <f>'Pericias e Magias'!D23</f>
        <v>0.5</v>
      </c>
      <c r="M23" s="66">
        <f>INT(IF(K23=$A$3,Ficha!$B$9,IF(K23=$A$4,Ficha!$B$10,IF(K23=$A$5,Ficha!$B$11,IF(K23=$A$6,Ficha!$B$12,IF(K23=$A$7,Ficha!$B$13,IF(K23=$A$8,Ficha!$B$14,IF(K23=$A$9,Ficha!$B$15,IF(K23=$A$10,Ficha!$B$16,IF(K23=$A$11,Ficha!$B$17,0)))))))))*L23)</f>
        <v>5</v>
      </c>
      <c r="N23" s="66">
        <f>Ficha!C39</f>
        <v>0</v>
      </c>
      <c r="O23" s="66">
        <f>'Pericias e Magias'!E23</f>
        <v>0</v>
      </c>
      <c r="P23" s="66">
        <f t="shared" si="2"/>
        <v>0</v>
      </c>
      <c r="Q23" s="66">
        <f t="shared" si="3"/>
        <v>0</v>
      </c>
      <c r="R23" s="66">
        <f>Ficha!D39</f>
        <v>0</v>
      </c>
      <c r="S23" s="66">
        <f>Ficha!G39</f>
        <v>0</v>
      </c>
    </row>
    <row r="24" spans="1:19">
      <c r="A24" s="66">
        <f>Ficha!I19</f>
        <v>0</v>
      </c>
      <c r="B24" s="66" t="str">
        <f>'Pericias e Magias'!M3</f>
        <v xml:space="preserve">Inteligência               </v>
      </c>
      <c r="C24" s="66">
        <f>INT(IF(B24=$A$3,Ficha!B9,IF(B24=$A$4,Ficha!$B$10,IF(B24=$A$5,Ficha!$B$11,IF(B24=$A$6,Ficha!$B$12,IF(B24=$A$7,Ficha!$B$13,IF(B24=$A$8,Ficha!$B$14,IF(B24=$A$9,Ficha!$B$15,IF(B24=$A$10,Ficha!$B$16,IF(B24=$A$11,Ficha!$B$17,0))))))))))</f>
        <v>10</v>
      </c>
      <c r="D24" s="66">
        <f>Ficha!K19</f>
        <v>0</v>
      </c>
      <c r="E24" s="66">
        <f>'Pericias e Magias'!N3</f>
        <v>0</v>
      </c>
      <c r="F24" s="66">
        <f>IF(A24=0,0,C24+D24+E24)</f>
        <v>0</v>
      </c>
      <c r="J24" s="66">
        <f>Ficha!A40</f>
        <v>0</v>
      </c>
      <c r="K24" s="66" t="str">
        <f>'Pericias e Magias'!C24</f>
        <v xml:space="preserve">Inteligência               </v>
      </c>
      <c r="L24" s="66">
        <f>'Pericias e Magias'!D24</f>
        <v>0.5</v>
      </c>
      <c r="M24" s="66">
        <f>INT(IF(K24=$A$3,Ficha!$B$9,IF(K24=$A$4,Ficha!$B$10,IF(K24=$A$5,Ficha!$B$11,IF(K24=$A$6,Ficha!$B$12,IF(K24=$A$7,Ficha!$B$13,IF(K24=$A$8,Ficha!$B$14,IF(K24=$A$9,Ficha!$B$15,IF(K24=$A$10,Ficha!$B$16,IF(K24=$A$11,Ficha!$B$17,0)))))))))*L24)</f>
        <v>5</v>
      </c>
      <c r="N24" s="66">
        <f>Ficha!C40</f>
        <v>0</v>
      </c>
      <c r="O24" s="66">
        <f>'Pericias e Magias'!E24</f>
        <v>0</v>
      </c>
      <c r="P24" s="66">
        <f t="shared" si="2"/>
        <v>0</v>
      </c>
      <c r="Q24" s="66">
        <f t="shared" si="3"/>
        <v>0</v>
      </c>
      <c r="R24" s="66">
        <f>Ficha!D40</f>
        <v>0</v>
      </c>
      <c r="S24" s="66">
        <f>Ficha!G40</f>
        <v>0</v>
      </c>
    </row>
    <row r="25" spans="1:19">
      <c r="A25" s="66">
        <f>Ficha!I20</f>
        <v>0</v>
      </c>
      <c r="B25" s="66" t="str">
        <f>'Pericias e Magias'!M4</f>
        <v xml:space="preserve">Inteligência               </v>
      </c>
      <c r="C25" s="66">
        <f>INT(IF(B25=$A$3,Ficha!$B$9,IF(B25=$A$4,Ficha!$B$10,IF(B25=$A$5,Ficha!$B$11,IF(B25=$A$6,Ficha!$B$12,IF(B25=$A$7,Ficha!$B$13,IF(B25=$A$8,Ficha!$B$14,IF(B25=$A$9,Ficha!$B$15,IF(B25=$A$10,Ficha!$B$16,IF(B25=$A$11,Ficha!$B$17,0))))))))))</f>
        <v>10</v>
      </c>
      <c r="D25" s="66">
        <f>Ficha!K20</f>
        <v>0</v>
      </c>
      <c r="E25" s="66">
        <f>'Pericias e Magias'!N4</f>
        <v>0</v>
      </c>
      <c r="F25" s="66">
        <f t="shared" ref="F25:F32" si="4">IF(A25=0,0,C25+D25+E25)</f>
        <v>0</v>
      </c>
      <c r="J25" s="66">
        <f>Ficha!A41</f>
        <v>0</v>
      </c>
      <c r="K25" s="66" t="str">
        <f>'Pericias e Magias'!C25</f>
        <v xml:space="preserve">Inteligência               </v>
      </c>
      <c r="L25" s="66">
        <f>'Pericias e Magias'!D25</f>
        <v>0.5</v>
      </c>
      <c r="M25" s="66">
        <f>INT(IF(K25=$A$3,Ficha!$B$9,IF(K25=$A$4,Ficha!$B$10,IF(K25=$A$5,Ficha!$B$11,IF(K25=$A$6,Ficha!$B$12,IF(K25=$A$7,Ficha!$B$13,IF(K25=$A$8,Ficha!$B$14,IF(K25=$A$9,Ficha!$B$15,IF(K25=$A$10,Ficha!$B$16,IF(K25=$A$11,Ficha!$B$17,0)))))))))*L25)</f>
        <v>5</v>
      </c>
      <c r="N25" s="66">
        <f>Ficha!C41</f>
        <v>0</v>
      </c>
      <c r="O25" s="66">
        <f>'Pericias e Magias'!E25</f>
        <v>0</v>
      </c>
      <c r="P25" s="66">
        <f t="shared" si="2"/>
        <v>0</v>
      </c>
      <c r="Q25" s="66">
        <f t="shared" si="3"/>
        <v>0</v>
      </c>
      <c r="R25" s="66">
        <f>Ficha!D41</f>
        <v>0</v>
      </c>
      <c r="S25" s="66">
        <f>Ficha!G41</f>
        <v>0</v>
      </c>
    </row>
    <row r="26" spans="1:19">
      <c r="A26" s="66">
        <f>Ficha!I21</f>
        <v>0</v>
      </c>
      <c r="B26" s="66" t="str">
        <f>'Pericias e Magias'!M5</f>
        <v xml:space="preserve">Inteligência               </v>
      </c>
      <c r="C26" s="66">
        <f>INT(IF(B26=$A$3,Ficha!$B$9,IF(B26=$A$4,Ficha!$B$10,IF(B26=$A$5,Ficha!$B$11,IF(B26=$A$6,Ficha!$B$12,IF(B26=$A$7,Ficha!$B$13,IF(B26=$A$8,Ficha!$B$14,IF(B26=$A$9,Ficha!$B$15,IF(B26=$A$10,Ficha!$B$16,IF(B26=$A$11,Ficha!$B$17,0))))))))))</f>
        <v>10</v>
      </c>
      <c r="D26" s="66">
        <f>Ficha!K21</f>
        <v>0</v>
      </c>
      <c r="E26" s="66">
        <f>'Pericias e Magias'!N5</f>
        <v>0</v>
      </c>
      <c r="F26" s="66">
        <f t="shared" si="4"/>
        <v>0</v>
      </c>
      <c r="J26" s="66">
        <f>Ficha!A42</f>
        <v>0</v>
      </c>
      <c r="K26" s="66" t="str">
        <f>'Pericias e Magias'!C26</f>
        <v xml:space="preserve">Inteligência               </v>
      </c>
      <c r="L26" s="66">
        <f>'Pericias e Magias'!D26</f>
        <v>0.5</v>
      </c>
      <c r="M26" s="66">
        <f>INT(IF(K26=$A$3,Ficha!$B$9,IF(K26=$A$4,Ficha!$B$10,IF(K26=$A$5,Ficha!$B$11,IF(K26=$A$6,Ficha!$B$12,IF(K26=$A$7,Ficha!$B$13,IF(K26=$A$8,Ficha!$B$14,IF(K26=$A$9,Ficha!$B$15,IF(K26=$A$10,Ficha!$B$16,IF(K26=$A$11,Ficha!$B$17,0)))))))))*L26)</f>
        <v>5</v>
      </c>
      <c r="N26" s="66">
        <f>Ficha!C42</f>
        <v>0</v>
      </c>
      <c r="O26" s="66">
        <f>'Pericias e Magias'!E26</f>
        <v>0</v>
      </c>
      <c r="P26" s="66">
        <f t="shared" si="2"/>
        <v>0</v>
      </c>
      <c r="Q26" s="66">
        <f t="shared" si="3"/>
        <v>0</v>
      </c>
      <c r="R26" s="66">
        <f>Ficha!D42</f>
        <v>0</v>
      </c>
      <c r="S26" s="66">
        <f>Ficha!G42</f>
        <v>0</v>
      </c>
    </row>
    <row r="27" spans="1:19">
      <c r="A27" s="66">
        <f>Ficha!I22</f>
        <v>0</v>
      </c>
      <c r="B27" s="66" t="str">
        <f>'Pericias e Magias'!M6</f>
        <v xml:space="preserve">Inteligência               </v>
      </c>
      <c r="C27" s="66">
        <f>INT(IF(B27=$A$3,Ficha!$B$9,IF(B27=$A$4,Ficha!$B$10,IF(B27=$A$5,Ficha!$B$11,IF(B27=$A$6,Ficha!$B$12,IF(B27=$A$7,Ficha!$B$13,IF(B27=$A$8,Ficha!$B$14,IF(B27=$A$9,Ficha!$B$15,IF(B27=$A$10,Ficha!$B$16,IF(B27=$A$11,Ficha!$B$17,0))))))))))</f>
        <v>10</v>
      </c>
      <c r="D27" s="66">
        <f>Ficha!K22</f>
        <v>0</v>
      </c>
      <c r="E27" s="66">
        <f>'Pericias e Magias'!N6</f>
        <v>0</v>
      </c>
      <c r="F27" s="66">
        <f t="shared" si="4"/>
        <v>0</v>
      </c>
      <c r="J27" s="66">
        <f>Ficha!A43</f>
        <v>0</v>
      </c>
      <c r="K27" s="66" t="str">
        <f>'Pericias e Magias'!C27</f>
        <v xml:space="preserve">Inteligência               </v>
      </c>
      <c r="L27" s="66">
        <f>'Pericias e Magias'!D27</f>
        <v>0.5</v>
      </c>
      <c r="M27" s="66">
        <f>INT(IF(K27=$A$3,Ficha!$B$9,IF(K27=$A$4,Ficha!$B$10,IF(K27=$A$5,Ficha!$B$11,IF(K27=$A$6,Ficha!$B$12,IF(K27=$A$7,Ficha!$B$13,IF(K27=$A$8,Ficha!$B$14,IF(K27=$A$9,Ficha!$B$15,IF(K27=$A$10,Ficha!$B$16,IF(K27=$A$11,Ficha!$B$17,0)))))))))*L27)</f>
        <v>5</v>
      </c>
      <c r="N27" s="66">
        <f>Ficha!C43</f>
        <v>0</v>
      </c>
      <c r="O27" s="66">
        <f>'Pericias e Magias'!E27</f>
        <v>0</v>
      </c>
      <c r="P27" s="66">
        <f t="shared" si="2"/>
        <v>0</v>
      </c>
      <c r="Q27" s="66">
        <f t="shared" si="3"/>
        <v>0</v>
      </c>
      <c r="R27" s="66">
        <f>Ficha!D43</f>
        <v>0</v>
      </c>
      <c r="S27" s="66">
        <f>Ficha!G43</f>
        <v>0</v>
      </c>
    </row>
    <row r="28" spans="1:19">
      <c r="A28" s="66">
        <f>Ficha!I23</f>
        <v>0</v>
      </c>
      <c r="B28" s="66" t="str">
        <f>'Pericias e Magias'!M7</f>
        <v xml:space="preserve">Inteligência               </v>
      </c>
      <c r="C28" s="66">
        <f>INT(IF(B28=$A$3,Ficha!$B$9,IF(B28=$A$4,Ficha!$B$10,IF(B28=$A$5,Ficha!$B$11,IF(B28=$A$6,Ficha!$B$12,IF(B28=$A$7,Ficha!$B$13,IF(B28=$A$8,Ficha!$B$14,IF(B28=$A$9,Ficha!$B$15,IF(B28=$A$10,Ficha!$B$16,IF(B28=$A$11,Ficha!$B$17,0))))))))))</f>
        <v>10</v>
      </c>
      <c r="D28" s="66">
        <f>Ficha!K23</f>
        <v>0</v>
      </c>
      <c r="E28" s="66">
        <f>'Pericias e Magias'!N7</f>
        <v>0</v>
      </c>
      <c r="F28" s="66">
        <f t="shared" si="4"/>
        <v>0</v>
      </c>
      <c r="J28" s="66">
        <f>Ficha!A44</f>
        <v>0</v>
      </c>
      <c r="K28" s="66" t="str">
        <f>'Pericias e Magias'!C28</f>
        <v xml:space="preserve">Inteligência               </v>
      </c>
      <c r="L28" s="66">
        <f>'Pericias e Magias'!D28</f>
        <v>0.5</v>
      </c>
      <c r="M28" s="66">
        <f>INT(IF(K28=$A$3,Ficha!$B$9,IF(K28=$A$4,Ficha!$B$10,IF(K28=$A$5,Ficha!$B$11,IF(K28=$A$6,Ficha!$B$12,IF(K28=$A$7,Ficha!$B$13,IF(K28=$A$8,Ficha!$B$14,IF(K28=$A$9,Ficha!$B$15,IF(K28=$A$10,Ficha!$B$16,IF(K28=$A$11,Ficha!$B$17,0)))))))))*L28)</f>
        <v>5</v>
      </c>
      <c r="N28" s="66">
        <f>Ficha!C44</f>
        <v>0</v>
      </c>
      <c r="O28" s="66">
        <f>'Pericias e Magias'!E28</f>
        <v>0</v>
      </c>
      <c r="P28" s="66">
        <f t="shared" si="2"/>
        <v>0</v>
      </c>
      <c r="Q28" s="66">
        <f t="shared" si="3"/>
        <v>0</v>
      </c>
      <c r="R28" s="66">
        <f>Ficha!D44</f>
        <v>0</v>
      </c>
      <c r="S28" s="66">
        <f>Ficha!G44</f>
        <v>0</v>
      </c>
    </row>
    <row r="29" spans="1:19">
      <c r="A29" s="66">
        <f>Ficha!I24</f>
        <v>0</v>
      </c>
      <c r="B29" s="66" t="str">
        <f>'Pericias e Magias'!M8</f>
        <v xml:space="preserve">Inteligência               </v>
      </c>
      <c r="C29" s="66">
        <f>INT(IF(B29=$A$3,Ficha!$B$9,IF(B29=$A$4,Ficha!$B$10,IF(B29=$A$5,Ficha!$B$11,IF(B29=$A$6,Ficha!$B$12,IF(B29=$A$7,Ficha!$B$13,IF(B29=$A$8,Ficha!$B$14,IF(B29=$A$9,Ficha!$B$15,IF(B29=$A$10,Ficha!$B$16,IF(B29=$A$11,Ficha!$B$17,0))))))))))</f>
        <v>10</v>
      </c>
      <c r="D29" s="66">
        <f>Ficha!K24</f>
        <v>0</v>
      </c>
      <c r="E29" s="66">
        <f>'Pericias e Magias'!N8</f>
        <v>0</v>
      </c>
      <c r="F29" s="66">
        <f t="shared" si="4"/>
        <v>0</v>
      </c>
      <c r="N29" s="67">
        <f>SUM(N3:N28)</f>
        <v>0</v>
      </c>
      <c r="Q29" s="67">
        <f>SUM(Q3:Q28)</f>
        <v>0</v>
      </c>
      <c r="S29" s="67">
        <f>SUM(S3:S28)</f>
        <v>0</v>
      </c>
    </row>
    <row r="30" spans="1:19">
      <c r="A30" s="66">
        <f>Ficha!I25</f>
        <v>0</v>
      </c>
      <c r="B30" s="66" t="str">
        <f>'Pericias e Magias'!M9</f>
        <v xml:space="preserve">Inteligência               </v>
      </c>
      <c r="C30" s="66">
        <f>INT(IF(B30=$A$3,Ficha!$B$9,IF(B30=$A$4,Ficha!$B$10,IF(B30=$A$5,Ficha!$B$11,IF(B30=$A$6,Ficha!$B$12,IF(B30=$A$7,Ficha!$B$13,IF(B30=$A$8,Ficha!$B$14,IF(B30=$A$9,Ficha!$B$15,IF(B30=$A$10,Ficha!$B$16,IF(B30=$A$11,Ficha!$B$17,0))))))))))</f>
        <v>10</v>
      </c>
      <c r="D30" s="66">
        <f>Ficha!K25</f>
        <v>0</v>
      </c>
      <c r="E30" s="66">
        <f>'Pericias e Magias'!N9</f>
        <v>0</v>
      </c>
      <c r="F30" s="66">
        <f t="shared" si="4"/>
        <v>0</v>
      </c>
    </row>
    <row r="31" spans="1:19">
      <c r="A31" s="66">
        <f>Ficha!I26</f>
        <v>0</v>
      </c>
      <c r="B31" s="66" t="str">
        <f>'Pericias e Magias'!M10</f>
        <v xml:space="preserve">Inteligência               </v>
      </c>
      <c r="C31" s="66">
        <f>INT(IF(B31=$A$3,Ficha!$B$9,IF(B31=$A$4,Ficha!$B$10,IF(B31=$A$5,Ficha!$B$11,IF(B31=$A$6,Ficha!$B$12,IF(B31=$A$7,Ficha!$B$13,IF(B31=$A$8,Ficha!$B$14,IF(B31=$A$9,Ficha!$B$15,IF(B31=$A$10,Ficha!$B$16,IF(B31=$A$11,Ficha!$B$17,0))))))))))</f>
        <v>10</v>
      </c>
      <c r="D31" s="66">
        <f>Ficha!K26</f>
        <v>0</v>
      </c>
      <c r="E31" s="66">
        <f>'Pericias e Magias'!N10</f>
        <v>0</v>
      </c>
      <c r="F31" s="66">
        <f t="shared" si="4"/>
        <v>0</v>
      </c>
    </row>
    <row r="32" spans="1:19">
      <c r="A32" s="66">
        <f>Ficha!I27</f>
        <v>0</v>
      </c>
      <c r="B32" s="66" t="str">
        <f>'Pericias e Magias'!M11</f>
        <v xml:space="preserve">Inteligência               </v>
      </c>
      <c r="C32" s="66">
        <f>INT(IF(B32=$A$3,Ficha!$B$9,IF(B32=$A$4,Ficha!$B$10,IF(B32=$A$5,Ficha!$B$11,IF(B32=$A$6,Ficha!$B$12,IF(B32=$A$7,Ficha!$B$13,IF(B32=$A$8,Ficha!$B$14,IF(B32=$A$9,Ficha!$B$15,IF(B32=$A$10,Ficha!$B$16,IF(B32=$A$11,Ficha!$B$17,0))))))))))</f>
        <v>10</v>
      </c>
      <c r="D32" s="66">
        <f>Ficha!K27</f>
        <v>0</v>
      </c>
      <c r="E32" s="66">
        <f>'Pericias e Magias'!N11</f>
        <v>0</v>
      </c>
      <c r="F32" s="66">
        <f t="shared" si="4"/>
        <v>0</v>
      </c>
    </row>
    <row r="33" spans="4:25">
      <c r="D33" s="68">
        <f>SUM(D24:D32)</f>
        <v>0</v>
      </c>
      <c r="J33" s="65" t="s">
        <v>31</v>
      </c>
      <c r="K33" s="65" t="s">
        <v>19</v>
      </c>
      <c r="L33" s="65" t="s">
        <v>29</v>
      </c>
      <c r="M33" s="65" t="s">
        <v>20</v>
      </c>
      <c r="N33" s="65" t="s">
        <v>21</v>
      </c>
      <c r="O33" s="65" t="s">
        <v>22</v>
      </c>
      <c r="P33" s="65" t="s">
        <v>23</v>
      </c>
      <c r="Q33" s="65" t="s">
        <v>24</v>
      </c>
      <c r="R33" s="65" t="s">
        <v>25</v>
      </c>
      <c r="S33" s="65" t="s">
        <v>9</v>
      </c>
    </row>
    <row r="34" spans="4:25">
      <c r="J34" s="66">
        <f>Ficha!P2</f>
        <v>0</v>
      </c>
      <c r="K34" s="66" t="str">
        <f>'Pericias e Magias'!H3</f>
        <v xml:space="preserve">Inteligência               </v>
      </c>
      <c r="L34" s="66">
        <f>'Pericias e Magias'!I3</f>
        <v>0.5</v>
      </c>
      <c r="M34" s="66">
        <f>INT(IF(K34=$A$3,Ficha!$B$9,IF(K34=$A$4,Ficha!$B$10,IF(K34=$A$5,Ficha!$B$11,IF(K34=$A$6,Ficha!$B$12,IF(K34=$A$7,Ficha!$B$13,IF(K34=$A$8,Ficha!$B$14,IF(K34=$A$9,Ficha!$B$15,IF(K34=$A$10,Ficha!$B$16,IF(K34=$A$11,Ficha!$B$17,0)))))))))*L34)</f>
        <v>5</v>
      </c>
      <c r="N34" s="66">
        <f>Ficha!R2</f>
        <v>0</v>
      </c>
      <c r="O34" s="66">
        <f>'Pericias e Magias'!J3</f>
        <v>0</v>
      </c>
      <c r="P34" s="66">
        <f>IF(J34=0,0,M34+N34+O34)</f>
        <v>0</v>
      </c>
      <c r="Q34" s="66">
        <f t="shared" ref="Q34:Q50" si="5">IF(J34=0,0,IF(K34=$A$10,0,1))</f>
        <v>0</v>
      </c>
      <c r="R34" s="66">
        <f>Ficha!S2</f>
        <v>0</v>
      </c>
      <c r="S34" s="66">
        <f>Ficha!U2</f>
        <v>0</v>
      </c>
    </row>
    <row r="35" spans="4:25">
      <c r="J35" s="66">
        <f>Ficha!P3</f>
        <v>0</v>
      </c>
      <c r="K35" s="66" t="str">
        <f>'Pericias e Magias'!H4</f>
        <v xml:space="preserve">Inteligência               </v>
      </c>
      <c r="L35" s="66">
        <f>'Pericias e Magias'!I4</f>
        <v>0.5</v>
      </c>
      <c r="M35" s="66">
        <f>INT(IF(K35=$A$3,Ficha!$B$9,IF(K35=$A$4,Ficha!$B$10,IF(K35=$A$5,Ficha!$B$11,IF(K35=$A$6,Ficha!$B$12,IF(K35=$A$7,Ficha!$B$13,IF(K35=$A$8,Ficha!$B$14,IF(K35=$A$9,Ficha!$B$15,IF(K35=$A$10,Ficha!$B$16,IF(K35=$A$11,Ficha!$B$17,0)))))))))*L35)</f>
        <v>5</v>
      </c>
      <c r="N35" s="66">
        <f>Ficha!R3</f>
        <v>0</v>
      </c>
      <c r="O35" s="66">
        <f>'Pericias e Magias'!J4</f>
        <v>0</v>
      </c>
      <c r="P35" s="66">
        <f t="shared" ref="P35:P49" si="6">IF(J35=0,0,M35+N35+O35)</f>
        <v>0</v>
      </c>
      <c r="Q35" s="66">
        <f t="shared" si="5"/>
        <v>0</v>
      </c>
      <c r="R35" s="66">
        <f>Ficha!S3</f>
        <v>0</v>
      </c>
      <c r="S35" s="66">
        <f>Ficha!U3</f>
        <v>0</v>
      </c>
    </row>
    <row r="36" spans="4:25">
      <c r="J36" s="66">
        <f>Ficha!P4</f>
        <v>0</v>
      </c>
      <c r="K36" s="66" t="str">
        <f>'Pericias e Magias'!H5</f>
        <v xml:space="preserve">Inteligência               </v>
      </c>
      <c r="L36" s="66">
        <f>'Pericias e Magias'!I5</f>
        <v>0.5</v>
      </c>
      <c r="M36" s="66">
        <f>INT(IF(K36=$A$3,Ficha!$B$9,IF(K36=$A$4,Ficha!$B$10,IF(K36=$A$5,Ficha!$B$11,IF(K36=$A$6,Ficha!$B$12,IF(K36=$A$7,Ficha!$B$13,IF(K36=$A$8,Ficha!$B$14,IF(K36=$A$9,Ficha!$B$15,IF(K36=$A$10,Ficha!$B$16,IF(K36=$A$11,Ficha!$B$17,0)))))))))*L36)</f>
        <v>5</v>
      </c>
      <c r="N36" s="66">
        <f>Ficha!R4</f>
        <v>0</v>
      </c>
      <c r="O36" s="66">
        <f>'Pericias e Magias'!J5</f>
        <v>0</v>
      </c>
      <c r="P36" s="66">
        <f t="shared" si="6"/>
        <v>0</v>
      </c>
      <c r="Q36" s="66">
        <f t="shared" si="5"/>
        <v>0</v>
      </c>
      <c r="R36" s="66">
        <f>Ficha!S4</f>
        <v>0</v>
      </c>
      <c r="S36" s="66">
        <f>Ficha!U4</f>
        <v>0</v>
      </c>
    </row>
    <row r="37" spans="4:25">
      <c r="J37" s="66">
        <f>Ficha!P5</f>
        <v>0</v>
      </c>
      <c r="K37" s="66" t="str">
        <f>'Pericias e Magias'!H6</f>
        <v xml:space="preserve">Inteligência               </v>
      </c>
      <c r="L37" s="66">
        <f>'Pericias e Magias'!I6</f>
        <v>0.5</v>
      </c>
      <c r="M37" s="66">
        <f>INT(IF(K37=$A$3,Ficha!$B$9,IF(K37=$A$4,Ficha!$B$10,IF(K37=$A$5,Ficha!$B$11,IF(K37=$A$6,Ficha!$B$12,IF(K37=$A$7,Ficha!$B$13,IF(K37=$A$8,Ficha!$B$14,IF(K37=$A$9,Ficha!$B$15,IF(K37=$A$10,Ficha!$B$16,IF(K37=$A$11,Ficha!$B$17,0)))))))))*L37)</f>
        <v>5</v>
      </c>
      <c r="N37" s="66">
        <f>Ficha!R5</f>
        <v>0</v>
      </c>
      <c r="O37" s="66">
        <f>'Pericias e Magias'!J6</f>
        <v>0</v>
      </c>
      <c r="P37" s="66">
        <f t="shared" si="6"/>
        <v>0</v>
      </c>
      <c r="Q37" s="66">
        <f t="shared" si="5"/>
        <v>0</v>
      </c>
      <c r="R37" s="66">
        <f>Ficha!S5</f>
        <v>0</v>
      </c>
      <c r="S37" s="66">
        <f>Ficha!U5</f>
        <v>0</v>
      </c>
    </row>
    <row r="38" spans="4:25">
      <c r="J38" s="66">
        <f>Ficha!P6</f>
        <v>0</v>
      </c>
      <c r="K38" s="66" t="str">
        <f>'Pericias e Magias'!H7</f>
        <v xml:space="preserve">Inteligência               </v>
      </c>
      <c r="L38" s="66">
        <f>'Pericias e Magias'!I7</f>
        <v>0.5</v>
      </c>
      <c r="M38" s="66">
        <f>INT(IF(K38=$A$3,Ficha!$B$9,IF(K38=$A$4,Ficha!$B$10,IF(K38=$A$5,Ficha!$B$11,IF(K38=$A$6,Ficha!$B$12,IF(K38=$A$7,Ficha!$B$13,IF(K38=$A$8,Ficha!$B$14,IF(K38=$A$9,Ficha!$B$15,IF(K38=$A$10,Ficha!$B$16,IF(K38=$A$11,Ficha!$B$17,0)))))))))*L38)</f>
        <v>5</v>
      </c>
      <c r="N38" s="66">
        <f>Ficha!R6</f>
        <v>0</v>
      </c>
      <c r="O38" s="66">
        <f>'Pericias e Magias'!J7</f>
        <v>0</v>
      </c>
      <c r="P38" s="66">
        <f t="shared" si="6"/>
        <v>0</v>
      </c>
      <c r="Q38" s="66">
        <f t="shared" si="5"/>
        <v>0</v>
      </c>
      <c r="R38" s="66">
        <f>Ficha!S6</f>
        <v>0</v>
      </c>
      <c r="S38" s="66">
        <f>Ficha!U6</f>
        <v>0</v>
      </c>
    </row>
    <row r="39" spans="4:25">
      <c r="J39" s="66">
        <f>Ficha!P7</f>
        <v>0</v>
      </c>
      <c r="K39" s="66" t="str">
        <f>'Pericias e Magias'!H8</f>
        <v xml:space="preserve">Inteligência               </v>
      </c>
      <c r="L39" s="66">
        <f>'Pericias e Magias'!I8</f>
        <v>0.5</v>
      </c>
      <c r="M39" s="66">
        <f>INT(IF(K39=$A$3,Ficha!$B$9,IF(K39=$A$4,Ficha!$B$10,IF(K39=$A$5,Ficha!$B$11,IF(K39=$A$6,Ficha!$B$12,IF(K39=$A$7,Ficha!$B$13,IF(K39=$A$8,Ficha!$B$14,IF(K39=$A$9,Ficha!$B$15,IF(K39=$A$10,Ficha!$B$16,IF(K39=$A$11,Ficha!$B$17,0)))))))))*L39)</f>
        <v>5</v>
      </c>
      <c r="N39" s="66">
        <f>Ficha!R7</f>
        <v>0</v>
      </c>
      <c r="O39" s="66">
        <f>'Pericias e Magias'!J8</f>
        <v>0</v>
      </c>
      <c r="P39" s="66">
        <f t="shared" si="6"/>
        <v>0</v>
      </c>
      <c r="Q39" s="66">
        <f t="shared" si="5"/>
        <v>0</v>
      </c>
      <c r="R39" s="66">
        <f>Ficha!S7</f>
        <v>0</v>
      </c>
      <c r="S39" s="66">
        <f>Ficha!U7</f>
        <v>0</v>
      </c>
    </row>
    <row r="40" spans="4:25">
      <c r="J40" s="66">
        <f>Ficha!P8</f>
        <v>0</v>
      </c>
      <c r="K40" s="66" t="str">
        <f>'Pericias e Magias'!H9</f>
        <v xml:space="preserve">Inteligência               </v>
      </c>
      <c r="L40" s="66">
        <f>'Pericias e Magias'!I9</f>
        <v>0.5</v>
      </c>
      <c r="M40" s="66">
        <f>INT(IF(K40=$A$3,Ficha!$B$9,IF(K40=$A$4,Ficha!$B$10,IF(K40=$A$5,Ficha!$B$11,IF(K40=$A$6,Ficha!$B$12,IF(K40=$A$7,Ficha!$B$13,IF(K40=$A$8,Ficha!$B$14,IF(K40=$A$9,Ficha!$B$15,IF(K40=$A$10,Ficha!$B$16,IF(K40=$A$11,Ficha!$B$17,0)))))))))*L40)</f>
        <v>5</v>
      </c>
      <c r="N40" s="66">
        <f>Ficha!R8</f>
        <v>0</v>
      </c>
      <c r="O40" s="66">
        <f>'Pericias e Magias'!J9</f>
        <v>0</v>
      </c>
      <c r="P40" s="66">
        <f t="shared" si="6"/>
        <v>0</v>
      </c>
      <c r="Q40" s="66">
        <f t="shared" si="5"/>
        <v>0</v>
      </c>
      <c r="R40" s="66">
        <f>Ficha!S8</f>
        <v>0</v>
      </c>
      <c r="S40" s="66">
        <f>Ficha!U8</f>
        <v>0</v>
      </c>
    </row>
    <row r="41" spans="4:25">
      <c r="J41" s="66">
        <f>Ficha!P9</f>
        <v>0</v>
      </c>
      <c r="K41" s="66" t="str">
        <f>'Pericias e Magias'!H10</f>
        <v xml:space="preserve">Inteligência               </v>
      </c>
      <c r="L41" s="66">
        <f>'Pericias e Magias'!I10</f>
        <v>0.5</v>
      </c>
      <c r="M41" s="66">
        <f>INT(IF(K41=$A$3,Ficha!$B$9,IF(K41=$A$4,Ficha!$B$10,IF(K41=$A$5,Ficha!$B$11,IF(K41=$A$6,Ficha!$B$12,IF(K41=$A$7,Ficha!$B$13,IF(K41=$A$8,Ficha!$B$14,IF(K41=$A$9,Ficha!$B$15,IF(K41=$A$10,Ficha!$B$16,IF(K41=$A$11,Ficha!$B$17,0)))))))))*L41)</f>
        <v>5</v>
      </c>
      <c r="N41" s="66">
        <f>Ficha!R9</f>
        <v>0</v>
      </c>
      <c r="O41" s="66">
        <f>'Pericias e Magias'!J10</f>
        <v>0</v>
      </c>
      <c r="P41" s="66">
        <f t="shared" si="6"/>
        <v>0</v>
      </c>
      <c r="Q41" s="66">
        <f t="shared" si="5"/>
        <v>0</v>
      </c>
      <c r="R41" s="66">
        <f>Ficha!S9</f>
        <v>0</v>
      </c>
      <c r="S41" s="66">
        <f>Ficha!U9</f>
        <v>0</v>
      </c>
    </row>
    <row r="42" spans="4:25">
      <c r="J42" s="66">
        <f>Ficha!P10</f>
        <v>0</v>
      </c>
      <c r="K42" s="66" t="str">
        <f>'Pericias e Magias'!H11</f>
        <v xml:space="preserve">Inteligência               </v>
      </c>
      <c r="L42" s="66">
        <f>'Pericias e Magias'!I11</f>
        <v>0.5</v>
      </c>
      <c r="M42" s="66">
        <f>INT(IF(K42=$A$3,Ficha!$B$9,IF(K42=$A$4,Ficha!$B$10,IF(K42=$A$5,Ficha!$B$11,IF(K42=$A$6,Ficha!$B$12,IF(K42=$A$7,Ficha!$B$13,IF(K42=$A$8,Ficha!$B$14,IF(K42=$A$9,Ficha!$B$15,IF(K42=$A$10,Ficha!$B$16,IF(K42=$A$11,Ficha!$B$17,0)))))))))*L42)</f>
        <v>5</v>
      </c>
      <c r="N42" s="66">
        <f>Ficha!R10</f>
        <v>0</v>
      </c>
      <c r="O42" s="66">
        <f>'Pericias e Magias'!J11</f>
        <v>0</v>
      </c>
      <c r="P42" s="66">
        <f t="shared" si="6"/>
        <v>0</v>
      </c>
      <c r="Q42" s="66">
        <f t="shared" si="5"/>
        <v>0</v>
      </c>
      <c r="R42" s="66">
        <f>Ficha!S10</f>
        <v>0</v>
      </c>
      <c r="S42" s="66">
        <f>Ficha!U10</f>
        <v>0</v>
      </c>
    </row>
    <row r="43" spans="4:25">
      <c r="J43" s="66">
        <f>Ficha!P11</f>
        <v>0</v>
      </c>
      <c r="K43" s="66" t="str">
        <f>'Pericias e Magias'!H12</f>
        <v xml:space="preserve">Inteligência               </v>
      </c>
      <c r="L43" s="66">
        <f>'Pericias e Magias'!I12</f>
        <v>0.5</v>
      </c>
      <c r="M43" s="66">
        <f>INT(IF(K43=$A$3,Ficha!$B$9,IF(K43=$A$4,Ficha!$B$10,IF(K43=$A$5,Ficha!$B$11,IF(K43=$A$6,Ficha!$B$12,IF(K43=$A$7,Ficha!$B$13,IF(K43=$A$8,Ficha!$B$14,IF(K43=$A$9,Ficha!$B$15,IF(K43=$A$10,Ficha!$B$16,IF(K43=$A$11,Ficha!$B$17,0)))))))))*L43)</f>
        <v>5</v>
      </c>
      <c r="N43" s="66">
        <f>Ficha!R11</f>
        <v>0</v>
      </c>
      <c r="O43" s="66">
        <f>'Pericias e Magias'!J12</f>
        <v>0</v>
      </c>
      <c r="P43" s="66">
        <f t="shared" si="6"/>
        <v>0</v>
      </c>
      <c r="Q43" s="66">
        <f t="shared" si="5"/>
        <v>0</v>
      </c>
      <c r="R43" s="66">
        <f>Ficha!S11</f>
        <v>0</v>
      </c>
      <c r="S43" s="66">
        <f>Ficha!U11</f>
        <v>0</v>
      </c>
    </row>
    <row r="44" spans="4:25">
      <c r="J44" s="66">
        <f>Ficha!P12</f>
        <v>0</v>
      </c>
      <c r="K44" s="66" t="str">
        <f>'Pericias e Magias'!H13</f>
        <v xml:space="preserve">Inteligência               </v>
      </c>
      <c r="L44" s="66">
        <f>'Pericias e Magias'!I13</f>
        <v>0.5</v>
      </c>
      <c r="M44" s="66">
        <f>INT(IF(K44=$A$3,Ficha!$B$9,IF(K44=$A$4,Ficha!$B$10,IF(K44=$A$5,Ficha!$B$11,IF(K44=$A$6,Ficha!$B$12,IF(K44=$A$7,Ficha!$B$13,IF(K44=$A$8,Ficha!$B$14,IF(K44=$A$9,Ficha!$B$15,IF(K44=$A$10,Ficha!$B$16,IF(K44=$A$11,Ficha!$B$17,0)))))))))*L44)</f>
        <v>5</v>
      </c>
      <c r="N44" s="66">
        <f>Ficha!R12</f>
        <v>0</v>
      </c>
      <c r="O44" s="66">
        <f>'Pericias e Magias'!J13</f>
        <v>0</v>
      </c>
      <c r="P44" s="66">
        <f t="shared" si="6"/>
        <v>0</v>
      </c>
      <c r="Q44" s="66">
        <f t="shared" si="5"/>
        <v>0</v>
      </c>
      <c r="R44" s="66">
        <f>Ficha!S12</f>
        <v>0</v>
      </c>
      <c r="S44" s="66">
        <f>Ficha!U12</f>
        <v>0</v>
      </c>
    </row>
    <row r="45" spans="4:25">
      <c r="J45" s="66">
        <f>Ficha!P13</f>
        <v>0</v>
      </c>
      <c r="K45" s="66" t="str">
        <f>'Pericias e Magias'!H14</f>
        <v xml:space="preserve">Inteligência               </v>
      </c>
      <c r="L45" s="66">
        <f>'Pericias e Magias'!I14</f>
        <v>0.5</v>
      </c>
      <c r="M45" s="66">
        <f>INT(IF(K45=$A$3,Ficha!$B$9,IF(K45=$A$4,Ficha!$B$10,IF(K45=$A$5,Ficha!$B$11,IF(K45=$A$6,Ficha!$B$12,IF(K45=$A$7,Ficha!$B$13,IF(K45=$A$8,Ficha!$B$14,IF(K45=$A$9,Ficha!$B$15,IF(K45=$A$10,Ficha!$B$16,IF(K45=$A$11,Ficha!$B$17,0)))))))))*L45)</f>
        <v>5</v>
      </c>
      <c r="N45" s="66">
        <f>Ficha!R13</f>
        <v>0</v>
      </c>
      <c r="O45" s="66">
        <f>'Pericias e Magias'!J14</f>
        <v>0</v>
      </c>
      <c r="P45" s="66">
        <f t="shared" si="6"/>
        <v>0</v>
      </c>
      <c r="Q45" s="66">
        <f t="shared" si="5"/>
        <v>0</v>
      </c>
      <c r="R45" s="66">
        <f>Ficha!S13</f>
        <v>0</v>
      </c>
      <c r="S45" s="66">
        <f>Ficha!U13</f>
        <v>0</v>
      </c>
    </row>
    <row r="46" spans="4:25">
      <c r="J46" s="66">
        <f>Ficha!P14</f>
        <v>0</v>
      </c>
      <c r="K46" s="66" t="str">
        <f>'Pericias e Magias'!H15</f>
        <v xml:space="preserve">Inteligência               </v>
      </c>
      <c r="L46" s="66">
        <f>'Pericias e Magias'!I15</f>
        <v>0.5</v>
      </c>
      <c r="M46" s="66">
        <f>INT(IF(K46=$A$3,Ficha!$B$9,IF(K46=$A$4,Ficha!$B$10,IF(K46=$A$5,Ficha!$B$11,IF(K46=$A$6,Ficha!$B$12,IF(K46=$A$7,Ficha!$B$13,IF(K46=$A$8,Ficha!$B$14,IF(K46=$A$9,Ficha!$B$15,IF(K46=$A$10,Ficha!$B$16,IF(K46=$A$11,Ficha!$B$17,0)))))))))*L46)</f>
        <v>5</v>
      </c>
      <c r="N46" s="66">
        <f>Ficha!R14</f>
        <v>0</v>
      </c>
      <c r="O46" s="66">
        <f>'Pericias e Magias'!J15</f>
        <v>0</v>
      </c>
      <c r="P46" s="66">
        <f t="shared" si="6"/>
        <v>0</v>
      </c>
      <c r="Q46" s="66">
        <f t="shared" si="5"/>
        <v>0</v>
      </c>
      <c r="R46" s="66">
        <f>Ficha!S14</f>
        <v>0</v>
      </c>
      <c r="S46" s="66">
        <f>Ficha!U14</f>
        <v>0</v>
      </c>
    </row>
    <row r="47" spans="4:25">
      <c r="J47" s="66">
        <f>Ficha!P15</f>
        <v>0</v>
      </c>
      <c r="K47" s="66" t="str">
        <f>'Pericias e Magias'!H16</f>
        <v xml:space="preserve">Inteligência               </v>
      </c>
      <c r="L47" s="66">
        <f>'Pericias e Magias'!I16</f>
        <v>0.5</v>
      </c>
      <c r="M47" s="66">
        <f>INT(IF(K47=$A$3,Ficha!$B$9,IF(K47=$A$4,Ficha!$B$10,IF(K47=$A$5,Ficha!$B$11,IF(K47=$A$6,Ficha!$B$12,IF(K47=$A$7,Ficha!$B$13,IF(K47=$A$8,Ficha!$B$14,IF(K47=$A$9,Ficha!$B$15,IF(K47=$A$10,Ficha!$B$16,IF(K47=$A$11,Ficha!$B$17,0)))))))))*L47)</f>
        <v>5</v>
      </c>
      <c r="N47" s="66">
        <f>Ficha!R15</f>
        <v>0</v>
      </c>
      <c r="O47" s="66">
        <f>'Pericias e Magias'!J16</f>
        <v>0</v>
      </c>
      <c r="P47" s="66">
        <f t="shared" si="6"/>
        <v>0</v>
      </c>
      <c r="Q47" s="66">
        <f t="shared" si="5"/>
        <v>0</v>
      </c>
      <c r="R47" s="66">
        <f>Ficha!S15</f>
        <v>0</v>
      </c>
      <c r="S47" s="66">
        <f>Ficha!U15</f>
        <v>0</v>
      </c>
    </row>
    <row r="48" spans="4:25">
      <c r="J48" s="66">
        <f>Ficha!P16</f>
        <v>0</v>
      </c>
      <c r="K48" s="66" t="str">
        <f>'Pericias e Magias'!H17</f>
        <v xml:space="preserve">Inteligência               </v>
      </c>
      <c r="L48" s="66">
        <f>'Pericias e Magias'!I17</f>
        <v>0.5</v>
      </c>
      <c r="M48" s="66">
        <f>INT(IF(K48=$A$3,Ficha!$B$9,IF(K48=$A$4,Ficha!$B$10,IF(K48=$A$5,Ficha!$B$11,IF(K48=$A$6,Ficha!$B$12,IF(K48=$A$7,Ficha!$B$13,IF(K48=$A$8,Ficha!$B$14,IF(K48=$A$9,Ficha!$B$15,IF(K48=$A$10,Ficha!$B$16,IF(K48=$A$11,Ficha!$B$17,0)))))))))*L48)</f>
        <v>5</v>
      </c>
      <c r="N48" s="66">
        <f>Ficha!R16</f>
        <v>0</v>
      </c>
      <c r="O48" s="66">
        <f>'Pericias e Magias'!J17</f>
        <v>0</v>
      </c>
      <c r="P48" s="66">
        <f t="shared" si="6"/>
        <v>0</v>
      </c>
      <c r="Q48" s="66">
        <f t="shared" si="5"/>
        <v>0</v>
      </c>
      <c r="R48" s="66">
        <f>Ficha!S16</f>
        <v>0</v>
      </c>
      <c r="S48" s="66">
        <f>Ficha!U16</f>
        <v>0</v>
      </c>
      <c r="Y48" s="11"/>
    </row>
    <row r="49" spans="10:19">
      <c r="J49" s="66">
        <f>Ficha!P17</f>
        <v>0</v>
      </c>
      <c r="K49" s="66" t="str">
        <f>'Pericias e Magias'!H18</f>
        <v xml:space="preserve">Inteligência               </v>
      </c>
      <c r="L49" s="66">
        <f>'Pericias e Magias'!I18</f>
        <v>0.5</v>
      </c>
      <c r="M49" s="66">
        <f>INT(IF(K49=$A$3,Ficha!$B$9,IF(K49=$A$4,Ficha!$B$10,IF(K49=$A$5,Ficha!$B$11,IF(K49=$A$6,Ficha!$B$12,IF(K49=$A$7,Ficha!$B$13,IF(K49=$A$8,Ficha!$B$14,IF(K49=$A$9,Ficha!$B$15,IF(K49=$A$10,Ficha!$B$16,IF(K49=$A$11,Ficha!$B$17,0)))))))))*L49)</f>
        <v>5</v>
      </c>
      <c r="N49" s="66">
        <f>Ficha!R17</f>
        <v>0</v>
      </c>
      <c r="O49" s="66">
        <f>'Pericias e Magias'!J18</f>
        <v>0</v>
      </c>
      <c r="P49" s="66">
        <f t="shared" si="6"/>
        <v>0</v>
      </c>
      <c r="Q49" s="66">
        <f t="shared" si="5"/>
        <v>0</v>
      </c>
      <c r="R49" s="66">
        <f>Ficha!S17</f>
        <v>0</v>
      </c>
      <c r="S49" s="66">
        <f>Ficha!U17</f>
        <v>0</v>
      </c>
    </row>
    <row r="50" spans="10:19">
      <c r="J50" s="66">
        <f>Ficha!P18</f>
        <v>0</v>
      </c>
      <c r="K50" s="66" t="str">
        <f>'Pericias e Magias'!H19</f>
        <v xml:space="preserve">Inteligência               </v>
      </c>
      <c r="L50" s="66">
        <f>'Pericias e Magias'!I19</f>
        <v>0.5</v>
      </c>
      <c r="M50" s="66">
        <f>INT(IF(K50=$A$3,Ficha!$B$9,IF(K50=$A$4,Ficha!$B$10,IF(K50=$A$5,Ficha!$B$11,IF(K50=$A$6,Ficha!$B$12,IF(K50=$A$7,Ficha!$B$13,IF(K50=$A$8,Ficha!$B$14,IF(K50=$A$9,Ficha!$B$15,IF(K50=$A$10,Ficha!$B$16,IF(K50=$A$11,Ficha!$B$17,0)))))))))*L50)</f>
        <v>5</v>
      </c>
      <c r="N50" s="66">
        <f>Ficha!R18</f>
        <v>0</v>
      </c>
      <c r="O50" s="66">
        <f>'Pericias e Magias'!J19</f>
        <v>0</v>
      </c>
      <c r="P50" s="66">
        <f t="shared" ref="P50:P52" si="7">IF(J50=0,0,M50+N50+O50)</f>
        <v>0</v>
      </c>
      <c r="Q50" s="66">
        <f t="shared" si="5"/>
        <v>0</v>
      </c>
      <c r="R50" s="66">
        <f>Ficha!S18</f>
        <v>0</v>
      </c>
      <c r="S50" s="66">
        <f>Ficha!U18</f>
        <v>0</v>
      </c>
    </row>
    <row r="51" spans="10:19">
      <c r="J51" s="66">
        <f>Ficha!P19</f>
        <v>0</v>
      </c>
      <c r="K51" s="66" t="str">
        <f>'Pericias e Magias'!H20</f>
        <v xml:space="preserve">Inteligência               </v>
      </c>
      <c r="L51" s="66">
        <f>'Pericias e Magias'!I20</f>
        <v>0.5</v>
      </c>
      <c r="M51" s="66">
        <f>INT(IF(K51=$A$3,Ficha!$B$9,IF(K51=$A$4,Ficha!$B$10,IF(K51=$A$5,Ficha!$B$11,IF(K51=$A$6,Ficha!$B$12,IF(K51=$A$7,Ficha!$B$13,IF(K51=$A$8,Ficha!$B$14,IF(K51=$A$9,Ficha!$B$15,IF(K51=$A$10,Ficha!$B$16,IF(K51=$A$11,Ficha!$B$17,0)))))))))*L51)</f>
        <v>5</v>
      </c>
      <c r="N51" s="66">
        <f>Ficha!R19</f>
        <v>0</v>
      </c>
      <c r="O51" s="66">
        <f>'Pericias e Magias'!J20</f>
        <v>0</v>
      </c>
      <c r="P51" s="66">
        <f t="shared" si="7"/>
        <v>0</v>
      </c>
      <c r="Q51" s="66">
        <f t="shared" ref="Q51:Q59" si="8">IF(J51=0,0,IF(K51=$A$10,0,1))</f>
        <v>0</v>
      </c>
      <c r="R51" s="66">
        <f>Ficha!S19</f>
        <v>0</v>
      </c>
      <c r="S51" s="66">
        <f>Ficha!U19</f>
        <v>0</v>
      </c>
    </row>
    <row r="52" spans="10:19">
      <c r="J52" s="66">
        <f>Ficha!P20</f>
        <v>0</v>
      </c>
      <c r="K52" s="66" t="str">
        <f>'Pericias e Magias'!H21</f>
        <v xml:space="preserve">Inteligência               </v>
      </c>
      <c r="L52" s="66">
        <f>'Pericias e Magias'!I21</f>
        <v>0.5</v>
      </c>
      <c r="M52" s="66">
        <f>INT(IF(K52=$A$3,Ficha!$B$9,IF(K52=$A$4,Ficha!$B$10,IF(K52=$A$5,Ficha!$B$11,IF(K52=$A$6,Ficha!$B$12,IF(K52=$A$7,Ficha!$B$13,IF(K52=$A$8,Ficha!$B$14,IF(K52=$A$9,Ficha!$B$15,IF(K52=$A$10,Ficha!$B$16,IF(K52=$A$11,Ficha!$B$17,0)))))))))*L52)</f>
        <v>5</v>
      </c>
      <c r="N52" s="66">
        <f>Ficha!R20</f>
        <v>0</v>
      </c>
      <c r="O52" s="66">
        <f>'Pericias e Magias'!J21</f>
        <v>0</v>
      </c>
      <c r="P52" s="66">
        <f t="shared" si="7"/>
        <v>0</v>
      </c>
      <c r="Q52" s="66">
        <f t="shared" si="8"/>
        <v>0</v>
      </c>
      <c r="R52" s="66">
        <f>Ficha!S20</f>
        <v>0</v>
      </c>
      <c r="S52" s="66">
        <f>Ficha!U20</f>
        <v>0</v>
      </c>
    </row>
    <row r="53" spans="10:19">
      <c r="J53" s="66">
        <f>Ficha!P21</f>
        <v>0</v>
      </c>
      <c r="K53" s="66" t="str">
        <f>'Pericias e Magias'!H22</f>
        <v xml:space="preserve">Inteligência               </v>
      </c>
      <c r="L53" s="66">
        <f>'Pericias e Magias'!I22</f>
        <v>0.5</v>
      </c>
      <c r="M53" s="66">
        <f>INT(IF(K53=$A$3,Ficha!$B$9,IF(K53=$A$4,Ficha!$B$10,IF(K53=$A$5,Ficha!$B$11,IF(K53=$A$6,Ficha!$B$12,IF(K53=$A$7,Ficha!$B$13,IF(K53=$A$8,Ficha!$B$14,IF(K53=$A$9,Ficha!$B$15,IF(K53=$A$10,Ficha!$B$16,IF(K53=$A$11,Ficha!$B$17,0)))))))))*L53)</f>
        <v>5</v>
      </c>
      <c r="N53" s="66">
        <f>Ficha!R21</f>
        <v>0</v>
      </c>
      <c r="O53" s="66">
        <f>'Pericias e Magias'!J22</f>
        <v>0</v>
      </c>
      <c r="P53" s="66">
        <f t="shared" ref="P53:P59" si="9">IF(J53=0,0,M53+N53+O53)</f>
        <v>0</v>
      </c>
      <c r="Q53" s="66">
        <f t="shared" si="8"/>
        <v>0</v>
      </c>
      <c r="R53" s="66">
        <f>Ficha!S21</f>
        <v>0</v>
      </c>
      <c r="S53" s="66">
        <f>Ficha!U21</f>
        <v>0</v>
      </c>
    </row>
    <row r="54" spans="10:19">
      <c r="J54" s="66">
        <f>Ficha!P22</f>
        <v>0</v>
      </c>
      <c r="K54" s="66" t="str">
        <f>'Pericias e Magias'!H23</f>
        <v xml:space="preserve">Inteligência               </v>
      </c>
      <c r="L54" s="66">
        <f>'Pericias e Magias'!I23</f>
        <v>0.5</v>
      </c>
      <c r="M54" s="66">
        <f>INT(IF(K54=$A$3,Ficha!$B$9,IF(K54=$A$4,Ficha!$B$10,IF(K54=$A$5,Ficha!$B$11,IF(K54=$A$6,Ficha!$B$12,IF(K54=$A$7,Ficha!$B$13,IF(K54=$A$8,Ficha!$B$14,IF(K54=$A$9,Ficha!$B$15,IF(K54=$A$10,Ficha!$B$16,IF(K54=$A$11,Ficha!$B$17,0)))))))))*L54)</f>
        <v>5</v>
      </c>
      <c r="N54" s="66">
        <f>Ficha!R22</f>
        <v>0</v>
      </c>
      <c r="O54" s="66">
        <f>'Pericias e Magias'!J23</f>
        <v>0</v>
      </c>
      <c r="P54" s="66">
        <f t="shared" si="9"/>
        <v>0</v>
      </c>
      <c r="Q54" s="66">
        <f t="shared" si="8"/>
        <v>0</v>
      </c>
      <c r="R54" s="66">
        <f>Ficha!S22</f>
        <v>0</v>
      </c>
      <c r="S54" s="66">
        <f>Ficha!U22</f>
        <v>0</v>
      </c>
    </row>
    <row r="55" spans="10:19">
      <c r="J55" s="66">
        <f>Ficha!P23</f>
        <v>0</v>
      </c>
      <c r="K55" s="66" t="str">
        <f>'Pericias e Magias'!H24</f>
        <v xml:space="preserve">Inteligência               </v>
      </c>
      <c r="L55" s="66">
        <f>'Pericias e Magias'!I24</f>
        <v>0.5</v>
      </c>
      <c r="M55" s="66">
        <f>INT(IF(K55=$A$3,Ficha!$B$9,IF(K55=$A$4,Ficha!$B$10,IF(K55=$A$5,Ficha!$B$11,IF(K55=$A$6,Ficha!$B$12,IF(K55=$A$7,Ficha!$B$13,IF(K55=$A$8,Ficha!$B$14,IF(K55=$A$9,Ficha!$B$15,IF(K55=$A$10,Ficha!$B$16,IF(K55=$A$11,Ficha!$B$17,0)))))))))*L55)</f>
        <v>5</v>
      </c>
      <c r="N55" s="66">
        <f>Ficha!R23</f>
        <v>0</v>
      </c>
      <c r="O55" s="66">
        <f>'Pericias e Magias'!J24</f>
        <v>0</v>
      </c>
      <c r="P55" s="66">
        <f t="shared" si="9"/>
        <v>0</v>
      </c>
      <c r="Q55" s="66">
        <f t="shared" si="8"/>
        <v>0</v>
      </c>
      <c r="R55" s="66">
        <f>Ficha!S23</f>
        <v>0</v>
      </c>
      <c r="S55" s="66">
        <f>Ficha!U23</f>
        <v>0</v>
      </c>
    </row>
    <row r="56" spans="10:19">
      <c r="J56" s="66">
        <f>Ficha!P24</f>
        <v>0</v>
      </c>
      <c r="K56" s="66" t="str">
        <f>'Pericias e Magias'!H25</f>
        <v xml:space="preserve">Inteligência               </v>
      </c>
      <c r="L56" s="66">
        <f>'Pericias e Magias'!I25</f>
        <v>0.5</v>
      </c>
      <c r="M56" s="66">
        <f>INT(IF(K56=$A$3,Ficha!$B$9,IF(K56=$A$4,Ficha!$B$10,IF(K56=$A$5,Ficha!$B$11,IF(K56=$A$6,Ficha!$B$12,IF(K56=$A$7,Ficha!$B$13,IF(K56=$A$8,Ficha!$B$14,IF(K56=$A$9,Ficha!$B$15,IF(K56=$A$10,Ficha!$B$16,IF(K56=$A$11,Ficha!$B$17,0)))))))))*L56)</f>
        <v>5</v>
      </c>
      <c r="N56" s="66">
        <f>Ficha!R24</f>
        <v>0</v>
      </c>
      <c r="O56" s="66">
        <f>'Pericias e Magias'!J25</f>
        <v>0</v>
      </c>
      <c r="P56" s="66">
        <f t="shared" si="9"/>
        <v>0</v>
      </c>
      <c r="Q56" s="66">
        <f t="shared" si="8"/>
        <v>0</v>
      </c>
      <c r="R56" s="66">
        <f>Ficha!S24</f>
        <v>0</v>
      </c>
      <c r="S56" s="66">
        <f>Ficha!U24</f>
        <v>0</v>
      </c>
    </row>
    <row r="57" spans="10:19">
      <c r="J57" s="66">
        <f>Ficha!P25</f>
        <v>0</v>
      </c>
      <c r="K57" s="66" t="str">
        <f>'Pericias e Magias'!H26</f>
        <v xml:space="preserve">Inteligência               </v>
      </c>
      <c r="L57" s="66">
        <f>'Pericias e Magias'!I26</f>
        <v>0.5</v>
      </c>
      <c r="M57" s="66">
        <f>INT(IF(K57=$A$3,Ficha!$B$9,IF(K57=$A$4,Ficha!$B$10,IF(K57=$A$5,Ficha!$B$11,IF(K57=$A$6,Ficha!$B$12,IF(K57=$A$7,Ficha!$B$13,IF(K57=$A$8,Ficha!$B$14,IF(K57=$A$9,Ficha!$B$15,IF(K57=$A$10,Ficha!$B$16,IF(K57=$A$11,Ficha!$B$17,0)))))))))*L57)</f>
        <v>5</v>
      </c>
      <c r="N57" s="66">
        <f>Ficha!R25</f>
        <v>0</v>
      </c>
      <c r="O57" s="66">
        <f>'Pericias e Magias'!J26</f>
        <v>0</v>
      </c>
      <c r="P57" s="66">
        <f t="shared" si="9"/>
        <v>0</v>
      </c>
      <c r="Q57" s="66">
        <f t="shared" si="8"/>
        <v>0</v>
      </c>
      <c r="R57" s="66">
        <f>Ficha!S25</f>
        <v>0</v>
      </c>
      <c r="S57" s="66">
        <f>Ficha!U25</f>
        <v>0</v>
      </c>
    </row>
    <row r="58" spans="10:19">
      <c r="J58" s="66">
        <f>Ficha!P26</f>
        <v>0</v>
      </c>
      <c r="K58" s="66" t="str">
        <f>'Pericias e Magias'!H27</f>
        <v xml:space="preserve">Inteligência               </v>
      </c>
      <c r="L58" s="66">
        <f>'Pericias e Magias'!I27</f>
        <v>0.5</v>
      </c>
      <c r="M58" s="66">
        <f>INT(IF(K58=$A$3,Ficha!$B$9,IF(K58=$A$4,Ficha!$B$10,IF(K58=$A$5,Ficha!$B$11,IF(K58=$A$6,Ficha!$B$12,IF(K58=$A$7,Ficha!$B$13,IF(K58=$A$8,Ficha!$B$14,IF(K58=$A$9,Ficha!$B$15,IF(K58=$A$10,Ficha!$B$16,IF(K58=$A$11,Ficha!$B$17,0)))))))))*L58)</f>
        <v>5</v>
      </c>
      <c r="N58" s="66">
        <f>Ficha!R26</f>
        <v>0</v>
      </c>
      <c r="O58" s="66">
        <f>'Pericias e Magias'!J27</f>
        <v>0</v>
      </c>
      <c r="P58" s="66">
        <f t="shared" si="9"/>
        <v>0</v>
      </c>
      <c r="Q58" s="66">
        <f t="shared" si="8"/>
        <v>0</v>
      </c>
      <c r="R58" s="66">
        <f>Ficha!S26</f>
        <v>0</v>
      </c>
      <c r="S58" s="66">
        <f>Ficha!U26</f>
        <v>0</v>
      </c>
    </row>
    <row r="59" spans="10:19">
      <c r="J59" s="66">
        <f>Ficha!P27</f>
        <v>0</v>
      </c>
      <c r="K59" s="66" t="str">
        <f>'Pericias e Magias'!H28</f>
        <v xml:space="preserve">Inteligência               </v>
      </c>
      <c r="L59" s="66">
        <f>'Pericias e Magias'!I28</f>
        <v>0.5</v>
      </c>
      <c r="M59" s="66">
        <f>INT(IF(K59=$A$3,Ficha!$B$9,IF(K59=$A$4,Ficha!$B$10,IF(K59=$A$5,Ficha!$B$11,IF(K59=$A$6,Ficha!$B$12,IF(K59=$A$7,Ficha!$B$13,IF(K59=$A$8,Ficha!$B$14,IF(K59=$A$9,Ficha!$B$15,IF(K59=$A$10,Ficha!$B$16,IF(K59=$A$11,Ficha!$B$17,0)))))))))*L59)</f>
        <v>5</v>
      </c>
      <c r="N59" s="66">
        <f>Ficha!R27</f>
        <v>0</v>
      </c>
      <c r="O59" s="66">
        <f>'Pericias e Magias'!J28</f>
        <v>0</v>
      </c>
      <c r="P59" s="66">
        <f t="shared" si="9"/>
        <v>0</v>
      </c>
      <c r="Q59" s="66">
        <f t="shared" si="8"/>
        <v>0</v>
      </c>
      <c r="R59" s="66">
        <f>Ficha!S27</f>
        <v>0</v>
      </c>
      <c r="S59" s="66">
        <f>Ficha!U27</f>
        <v>0</v>
      </c>
    </row>
    <row r="60" spans="10:19">
      <c r="N60" s="67">
        <f>SUM(N34:N59)</f>
        <v>0</v>
      </c>
      <c r="Q60" s="67">
        <f>SUM(Q34:Q59)</f>
        <v>0</v>
      </c>
      <c r="S60" s="67">
        <f>SUM(S34:S59)</f>
        <v>0</v>
      </c>
    </row>
  </sheetData>
  <sheetProtection algorithmName="SHA-512" hashValue="lpJ/OAmV4aSVMH8kqzHr05txt7AjcRhD+oNlIPVuSlp96HnT0kdLvLJ1XPN1MUC/N5fXvnI0b0T0HT93LaMnZg==" saltValue="rDfQzBgwqWOwW/ETnSmodg==" spinCount="100000" sheet="1" objects="1" scenarios="1" selectLockedCells="1"/>
  <mergeCells count="1">
    <mergeCell ref="A2:B2"/>
  </mergeCells>
  <phoneticPr fontId="1" type="noConversion"/>
  <dataValidations count="2">
    <dataValidation type="list" allowBlank="1" showInputMessage="1" showErrorMessage="1" sqref="K3:K28 K34:K59 B24:B32" xr:uid="{00000000-0002-0000-0200-000000000000}">
      <formula1>$A$3:$A$11</formula1>
      <formula2>0</formula2>
    </dataValidation>
    <dataValidation type="list" allowBlank="1" showInputMessage="1" showErrorMessage="1" sqref="V2:V3 L34:L59 L3:L28" xr:uid="{95C3AA45-C3EB-47CA-B18A-1CFEF913ABD5}">
      <formula1>$V$2:$V$3</formula1>
    </dataValidation>
  </dataValidations>
  <pageMargins left="0.51181102362204722" right="0.51181102362204722" top="0.78740157480314965" bottom="0.78740157480314965" header="0.51181102362204722" footer="0.51181102362204722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3</vt:i4>
      </vt:variant>
      <vt:variant>
        <vt:lpstr>Intervalos com Nome</vt:lpstr>
      </vt:variant>
      <vt:variant>
        <vt:i4>5</vt:i4>
      </vt:variant>
    </vt:vector>
  </HeadingPairs>
  <TitlesOfParts>
    <vt:vector size="8" baseType="lpstr">
      <vt:lpstr>Ficha</vt:lpstr>
      <vt:lpstr>Pericias e Magias</vt:lpstr>
      <vt:lpstr>Pagina de Calculo</vt:lpstr>
      <vt:lpstr>Ficha!Área_de_Impressão</vt:lpstr>
      <vt:lpstr>'Pagina de Calculo'!Área_de_Impressão</vt:lpstr>
      <vt:lpstr>Area_de_impressao1</vt:lpstr>
      <vt:lpstr>Area_de_impressao2</vt:lpstr>
      <vt:lpstr>Area_de_impressao3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Eduardo Kolody</dc:creator>
  <dc:description/>
  <cp:lastModifiedBy>Thalisson Fernando Corbari Nascimento</cp:lastModifiedBy>
  <cp:revision>4</cp:revision>
  <cp:lastPrinted>2024-07-18T23:21:24Z</cp:lastPrinted>
  <dcterms:created xsi:type="dcterms:W3CDTF">2019-03-15T02:01:36Z</dcterms:created>
  <dcterms:modified xsi:type="dcterms:W3CDTF">2025-02-12T19:21:46Z</dcterms:modified>
  <dc:language>pt-BR</dc:language>
</cp:coreProperties>
</file>